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2F9BFFD3-D752-439D-8D55-1D2A05616181}" xr6:coauthVersionLast="47" xr6:coauthVersionMax="47" xr10:uidLastSave="{00000000-0000-0000-0000-000000000000}"/>
  <bookViews>
    <workbookView xWindow="28680" yWindow="-120" windowWidth="29040" windowHeight="17520" xr2:uid="{A3ED58A8-FC4F-4A17-AD48-BE2F4D9D3B12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G110" i="1" s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G168" i="1" s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 s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G229" i="1" s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 s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 s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G297" i="1" s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G336" i="1" s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G337" i="1" s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<sst xmlns="http://schemas.openxmlformats.org/spreadsheetml/2006/main" count="1001" uniqueCount="606">
  <si>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</si>
  <si>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</si>
  <si>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</si>
  <si>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</si>
  <si>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</si>
  <si>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</si>
  <si>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</si>
  <si>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</si>
  <si>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</si>
  <si>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</si>
  <si>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</si>
  <si>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</si>
  <si>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</si>
  <si>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</si>
  <si>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</si>
  <si>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</si>
  <si>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</si>
  <si>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</si>
  <si>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</si>
  <si>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</si>
  <si>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</si>
  <si>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</si>
  <si>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</si>
  <si>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</si>
  <si>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</si>
  <si>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</si>
  <si>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</si>
  <si>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</si>
  <si>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</si>
  <si>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</si>
  <si>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</si>
  <si>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</si>
  <si>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</si>
  <si>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</si>
  <si>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</si>
  <si>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</si>
  <si>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</si>
  <si>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</si>
  <si>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</si>
  <si>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</si>
  <si>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</si>
  <si>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</si>
  <si>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</si>
  <si>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</si>
  <si>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</si>
  <si>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</si>
  <si>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</si>
  <si>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</si>
  <si>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</si>
  <si>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</si>
  <si>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</si>
  <si>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</si>
  <si>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</si>
  <si>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</si>
  <si>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</si>
  <si>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</si>
  <si>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</si>
  <si>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</si>
  <si>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</si>
  <si>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</si>
  <si>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</si>
  <si>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</si>
  <si>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</si>
  <si>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</si>
  <si>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</si>
  <si>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</si>
  <si>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</si>
  <si>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</si>
  <si>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</si>
  <si>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</si>
  <si>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</si>
  <si>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</si>
  <si>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</si>
  <si>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</si>
  <si>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</si>
  <si>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</si>
  <si>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</si>
  <si>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</si>
  <si>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</si>
  <si>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</si>
  <si>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</si>
  <si>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</si>
  <si>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</si>
  <si>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</si>
  <si>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</si>
  <si>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</si>
  <si>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</si>
  <si>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</si>
  <si>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</si>
  <si>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</si>
  <si>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</si>
  <si>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</si>
  <si>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</si>
  <si>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</si>
  <si>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</si>
  <si>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</si>
  <si>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</si>
  <si>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</si>
  <si>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</si>
  <si>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</si>
  <si>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</si>
  <si>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</si>
  <si>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</si>
  <si>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</si>
  <si>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</si>
  <si>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</si>
  <si>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</si>
  <si>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</si>
  <si>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</si>
  <si>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</si>
  <si>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</si>
  <si>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</si>
  <si>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</si>
  <si>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</si>
  <si>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</si>
  <si>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</si>
  <si>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</si>
  <si>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</si>
  <si>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</si>
  <si>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</si>
  <si>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</si>
  <si>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</si>
  <si>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</si>
  <si>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</si>
  <si>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</si>
  <si>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</si>
  <si>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</si>
  <si>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</si>
  <si>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</si>
  <si>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</si>
  <si>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</si>
  <si>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</si>
  <si>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</si>
  <si>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</si>
  <si>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</si>
  <si>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</si>
  <si>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</si>
  <si>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</si>
  <si>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</si>
  <si>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</si>
  <si>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</si>
  <si>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</si>
  <si>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</si>
  <si>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</si>
  <si>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</si>
  <si>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</si>
  <si>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</si>
  <si>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</si>
  <si>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</si>
  <si>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</si>
  <si>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</si>
  <si>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</si>
  <si>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</si>
  <si>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</si>
  <si>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</si>
  <si>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</si>
  <si>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</si>
  <si>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</si>
  <si>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</si>
  <si>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</si>
  <si>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</si>
  <si>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</si>
  <si>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</si>
  <si>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</si>
  <si>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</si>
  <si>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</si>
  <si>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</si>
  <si>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</si>
  <si>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</si>
  <si>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</si>
  <si>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</si>
  <si>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</si>
  <si>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</si>
  <si>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</si>
  <si>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</si>
  <si>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</si>
  <si>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</si>
  <si>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</si>
  <si>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</si>
  <si>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</si>
  <si>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</si>
  <si>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</si>
  <si>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</si>
  <si>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</si>
  <si>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</si>
  <si>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</si>
  <si>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</si>
  <si>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</si>
  <si>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</si>
  <si>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</si>
  <si>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</si>
  <si>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</si>
  <si>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</si>
  <si>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</si>
  <si>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</si>
  <si>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</si>
  <si>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</si>
  <si>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</si>
  <si>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</si>
  <si>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</si>
  <si>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</si>
  <si>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</si>
  <si>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</si>
  <si>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</si>
  <si>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</si>
  <si>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</si>
  <si>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</si>
  <si>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</si>
  <si>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</si>
  <si>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</si>
  <si>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</si>
  <si>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</si>
  <si>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</si>
  <si>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</si>
  <si>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</si>
  <si>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</si>
  <si>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</si>
  <si>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</si>
  <si>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</si>
  <si>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</si>
  <si>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</si>
  <si>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</si>
  <si>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</si>
  <si>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</si>
  <si>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</si>
  <si>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</si>
  <si>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</si>
  <si>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</si>
  <si>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</si>
  <si>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</si>
  <si>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</si>
  <si>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</si>
  <si>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</si>
  <si>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</si>
  <si>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</si>
  <si>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</si>
  <si>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</si>
  <si>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</si>
  <si>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</si>
  <si>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</si>
  <si>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</si>
  <si>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</si>
  <si>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</si>
  <si>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</si>
  <si>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</si>
  <si>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</si>
  <si>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</si>
  <si>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</si>
  <si>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</si>
  <si>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</si>
  <si>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</si>
  <si>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</si>
  <si>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</si>
  <si>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</si>
  <si>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</si>
  <si>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</si>
  <si>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</si>
  <si>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</si>
  <si>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</si>
  <si>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</si>
  <si>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</si>
  <si>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</si>
  <si>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</si>
  <si>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</si>
  <si>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</si>
  <si>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</si>
  <si>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</si>
  <si>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</si>
  <si>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</si>
  <si>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</si>
  <si>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</si>
  <si>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</si>
  <si>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</si>
  <si>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</si>
  <si>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</si>
  <si>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</si>
  <si>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</si>
  <si>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</si>
  <si>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</si>
  <si>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</si>
  <si>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</si>
  <si>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</si>
  <si>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</si>
  <si>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</si>
  <si>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</si>
  <si>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</si>
  <si>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</si>
  <si>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</si>
  <si>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</si>
  <si>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</si>
  <si>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</si>
  <si>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</si>
  <si>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</si>
  <si>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</si>
  <si>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</si>
  <si>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</si>
  <si>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</si>
  <si>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</si>
  <si>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</si>
  <si>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</si>
  <si>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</si>
  <si>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</si>
  <si>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</si>
  <si>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</si>
  <si>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</si>
  <si>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</si>
  <si>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</si>
  <si>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</si>
  <si>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</si>
  <si>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</si>
  <si>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</si>
  <si>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</si>
  <si>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</si>
  <si>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</si>
  <si>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</si>
  <si>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</si>
  <si>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</si>
  <si>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</si>
  <si>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</si>
  <si>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</si>
  <si>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</si>
  <si>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</si>
  <si>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</si>
  <si>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</si>
  <si>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</si>
  <si>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</si>
  <si>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</si>
  <si>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</si>
  <si>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</si>
  <si>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</si>
  <si>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</si>
  <si>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</si>
  <si>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</si>
  <si>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</si>
  <si>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</si>
  <si>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</si>
  <si>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</si>
  <si>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</si>
  <si>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</si>
  <si>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</si>
  <si>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</si>
  <si>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</si>
  <si>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</si>
  <si>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</si>
  <si>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</si>
  <si>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</si>
  <si>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</si>
  <si>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</si>
  <si>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</si>
  <si>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</si>
  <si>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</si>
  <si>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</si>
  <si>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</si>
  <si>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</si>
  <si>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</si>
  <si>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</si>
  <si>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</si>
  <si>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</si>
  <si>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</si>
  <si>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</si>
  <si>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</si>
  <si>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</si>
  <si>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</si>
  <si>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</si>
  <si>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</si>
  <si>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</si>
  <si>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</si>
  <si>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</si>
  <si>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</si>
  <si>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</si>
  <si>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</si>
  <si>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</si>
  <si>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</si>
  <si>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</si>
  <si>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</si>
  <si>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</si>
  <si>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</si>
  <si>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</si>
  <si>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</si>
  <si>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</si>
  <si>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</si>
  <si>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</si>
  <si>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</si>
  <si>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</si>
  <si>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</si>
  <si>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</si>
  <si>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</si>
  <si>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</si>
  <si>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</si>
  <si>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</si>
  <si>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</si>
  <si>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</si>
  <si>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</si>
  <si>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</si>
  <si>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</si>
  <si>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</si>
  <si>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</si>
  <si>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</si>
  <si>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</si>
  <si>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</si>
  <si>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</si>
  <si>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</si>
  <si>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</si>
  <si>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</si>
  <si>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</si>
  <si>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</si>
  <si>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</si>
  <si>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</si>
  <si>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</si>
  <si>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</si>
  <si>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</si>
  <si>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</si>
  <si>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</si>
  <si>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</si>
  <si>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</si>
  <si>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</si>
  <si>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</si>
  <si>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</si>
  <si>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</si>
  <si>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</si>
  <si>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</si>
  <si>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</si>
  <si>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</si>
  <si>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</si>
  <si>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</si>
  <si>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</si>
  <si>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</si>
  <si>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</si>
  <si>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</si>
  <si>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</si>
  <si>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</si>
  <si>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</si>
  <si>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</si>
  <si>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</si>
  <si>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</si>
  <si>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</si>
  <si>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</si>
  <si>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</si>
  <si>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</si>
  <si>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</si>
  <si>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</si>
  <si>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</si>
  <si>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</si>
  <si>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</si>
  <si>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</si>
  <si>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</si>
  <si>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</si>
  <si>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</si>
  <si>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</si>
  <si>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</si>
  <si>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</si>
  <si>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</si>
  <si>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</si>
  <si>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</si>
  <si>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</si>
  <si>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</si>
  <si>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</si>
  <si>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</si>
  <si>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</si>
  <si>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</si>
  <si>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</si>
  <si>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</si>
  <si>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</si>
  <si>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</si>
  <si>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</si>
  <si>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</si>
  <si>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</si>
  <si>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</si>
  <si>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</si>
  <si>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</si>
  <si>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</si>
  <si>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</si>
  <si>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</si>
  <si>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</si>
  <si>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</si>
  <si>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</si>
  <si>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</si>
  <si>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</si>
  <si>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</si>
  <si>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</si>
  <si>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</si>
  <si>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</si>
  <si>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</si>
  <si>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</si>
  <si>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</si>
  <si>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</si>
  <si>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</si>
  <si>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</si>
  <si>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</si>
  <si>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</si>
  <si>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</si>
  <si>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</si>
  <si>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</si>
  <si>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</si>
  <si>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</si>
  <si>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</si>
  <si>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</si>
  <si>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</si>
  <si>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</si>
  <si>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</si>
  <si>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</si>
  <si>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</si>
  <si>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</si>
  <si>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</si>
  <si>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</si>
  <si>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</si>
  <si>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</si>
  <si>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</si>
  <si>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</si>
  <si>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</si>
  <si>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</si>
  <si>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</si>
  <si>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</si>
  <si>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</si>
  <si>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</si>
  <si>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Kumkani 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</si>
  <si>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</si>
  <si>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</si>
  <si>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</si>
  <si>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</si>
  <si>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</si>
  <si>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</si>
  <si>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</si>
  <si>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</si>
  <si>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</si>
  <si>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</si>
  <si>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</si>
  <si>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</si>
  <si>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</si>
  <si>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</si>
  <si>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</si>
  <si>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</si>
  <si>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</si>
  <si>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</si>
  <si>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</si>
  <si>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</si>
  <si>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</si>
  <si>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</si>
  <si>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</si>
  <si>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</si>
  <si>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</si>
  <si>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</si>
  <si>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</si>
  <si>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Vuyisile Mini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</si>
  <si>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</si>
  <si>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</si>
  <si>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</si>
  <si>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</si>
  <si>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</si>
  <si>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</si>
  <si>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</si>
  <si>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</si>
  <si>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</si>
  <si>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</si>
  <si>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</si>
  <si>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</si>
  <si>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</si>
  <si>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</si>
  <si>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</si>
  <si>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</si>
  <si>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</si>
  <si>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</si>
  <si>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</si>
  <si>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</si>
  <si>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</si>
  <si>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</si>
  <si>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</si>
  <si>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</si>
  <si>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</si>
  <si>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</si>
  <si>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</si>
  <si>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</si>
  <si>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</si>
  <si>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</si>
  <si>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</si>
  <si>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</si>
  <si>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</si>
  <si>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</si>
  <si>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</si>
  <si>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</si>
  <si>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</si>
  <si>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</si>
  <si>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</si>
  <si>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</si>
  <si>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</si>
  <si>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</si>
  <si>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</si>
  <si>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</si>
  <si>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</si>
  <si>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</si>
  <si>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</si>
  <si>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</si>
  <si>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</si>
  <si>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</si>
  <si>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</si>
  <si>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</si>
  <si>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</si>
  <si>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</si>
  <si>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</si>
  <si>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</si>
  <si>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</si>
  <si>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</si>
  <si>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</si>
  <si>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</si>
  <si>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</si>
  <si>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3rd Quarter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</si>
</sst>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1BBE-9D30-4C8E-8150-7DC8DB9F2BC9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9" width="10.7265625" customWidth="1"/>
    <col min="20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1159708535</v>
      </c>
      <c r="E6" s="19">
        <v>1549219884</v>
      </c>
      <c r="F6" s="19">
        <v>660167411</v>
      </c>
      <c r="G6" s="21">
        <f>IF(($E6       =0),0,($F6       /$E6       ))</f>
        <v>0.42612892967490468</v>
      </c>
      <c r="H6" s="20">
        <v>235</v>
      </c>
      <c r="I6" s="19">
        <v>45706922</v>
      </c>
      <c r="J6" s="19">
        <v>73202693</v>
      </c>
      <c r="K6" s="20">
        <v>118909850</v>
      </c>
      <c r="L6" s="20">
        <v>83338459</v>
      </c>
      <c r="M6" s="19">
        <v>92766149</v>
      </c>
      <c r="N6" s="19">
        <v>198083809</v>
      </c>
      <c r="O6" s="20">
        <v>374188417</v>
      </c>
      <c r="P6" s="20">
        <v>43419968</v>
      </c>
      <c r="Q6" s="19">
        <v>58389272</v>
      </c>
      <c r="R6" s="19">
        <v>65259904</v>
      </c>
      <c r="S6" s="20">
        <v>167069144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2150127530</v>
      </c>
      <c r="E7" s="19">
        <v>2115186310</v>
      </c>
      <c r="F7" s="19">
        <v>84255285</v>
      </c>
      <c r="G7" s="21">
        <f>IF(($E7       =0),0,($F7       /$E7       ))</f>
        <v>3.9833505257510865E-2</v>
      </c>
      <c r="H7" s="20">
        <v>10792514</v>
      </c>
      <c r="I7" s="19">
        <v>0</v>
      </c>
      <c r="J7" s="19">
        <v>73462771</v>
      </c>
      <c r="K7" s="20">
        <v>84255285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3309836065</v>
      </c>
      <c r="E8" s="12">
        <f>SUM(E6:E7)</f>
        <v>3664406194</v>
      </c>
      <c r="F8" s="12">
        <f>SUM(F6:F7)</f>
        <v>744422696</v>
      </c>
      <c r="G8" s="14">
        <f>IF(($E8       =0),0,($F8       /$E8       ))</f>
        <v>0.20314961185768587</v>
      </c>
      <c r="H8" s="13">
        <f>SUM(H6:H7)</f>
        <v>10792749</v>
      </c>
      <c r="I8" s="12">
        <f>SUM(I6:I7)</f>
        <v>45706922</v>
      </c>
      <c r="J8" s="12">
        <f>SUM(J6:J7)</f>
        <v>146665464</v>
      </c>
      <c r="K8" s="13">
        <f>SUM(K6:K7)</f>
        <v>203165135</v>
      </c>
      <c r="L8" s="13">
        <f>SUM(L6:L7)</f>
        <v>83338459</v>
      </c>
      <c r="M8" s="12">
        <f>SUM(M6:M7)</f>
        <v>92766149</v>
      </c>
      <c r="N8" s="12">
        <f>SUM(N6:N7)</f>
        <v>198083809</v>
      </c>
      <c r="O8" s="13">
        <f>SUM(O6:O7)</f>
        <v>374188417</v>
      </c>
      <c r="P8" s="13">
        <f>SUM(P6:P7)</f>
        <v>43419968</v>
      </c>
      <c r="Q8" s="12">
        <f>SUM(Q6:Q7)</f>
        <v>58389272</v>
      </c>
      <c r="R8" s="12">
        <f>SUM(R6:R7)</f>
        <v>65259904</v>
      </c>
      <c r="S8" s="13">
        <f>SUM(S6:S7)</f>
        <v>167069144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112867059</v>
      </c>
      <c r="E9" s="19">
        <v>83043466</v>
      </c>
      <c r="F9" s="19">
        <v>64790851</v>
      </c>
      <c r="G9" s="21">
        <f>IF(($E9       =0),0,($F9       /$E9       ))</f>
        <v>0.78020408011390086</v>
      </c>
      <c r="H9" s="20">
        <v>36712493</v>
      </c>
      <c r="I9" s="19">
        <v>-3616613</v>
      </c>
      <c r="J9" s="19">
        <v>3906738</v>
      </c>
      <c r="K9" s="20">
        <v>37002618</v>
      </c>
      <c r="L9" s="20">
        <v>7614923</v>
      </c>
      <c r="M9" s="19">
        <v>0</v>
      </c>
      <c r="N9" s="19">
        <v>3849829</v>
      </c>
      <c r="O9" s="20">
        <v>11464752</v>
      </c>
      <c r="P9" s="20">
        <v>3881984</v>
      </c>
      <c r="Q9" s="19">
        <v>4141567</v>
      </c>
      <c r="R9" s="19">
        <v>8299930</v>
      </c>
      <c r="S9" s="20">
        <v>16323481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58791930</v>
      </c>
      <c r="E10" s="19">
        <v>109294922</v>
      </c>
      <c r="F10" s="19">
        <v>44391396</v>
      </c>
      <c r="G10" s="21">
        <f>IF(($E10      =0),0,($F10      /$E10      ))</f>
        <v>0.40616155982068408</v>
      </c>
      <c r="H10" s="20">
        <v>1947505</v>
      </c>
      <c r="I10" s="19">
        <v>5896664</v>
      </c>
      <c r="J10" s="19">
        <v>3775981</v>
      </c>
      <c r="K10" s="20">
        <v>11620150</v>
      </c>
      <c r="L10" s="20">
        <v>2059673</v>
      </c>
      <c r="M10" s="19">
        <v>2852888</v>
      </c>
      <c r="N10" s="19">
        <v>9493876</v>
      </c>
      <c r="O10" s="20">
        <v>14406437</v>
      </c>
      <c r="P10" s="20">
        <v>284500</v>
      </c>
      <c r="Q10" s="19">
        <v>6514140</v>
      </c>
      <c r="R10" s="19">
        <v>11566169</v>
      </c>
      <c r="S10" s="20">
        <v>18364809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114399571</v>
      </c>
      <c r="E11" s="19">
        <v>140768458</v>
      </c>
      <c r="F11" s="19">
        <v>63973241</v>
      </c>
      <c r="G11" s="21">
        <f>IF(($E11      =0),0,($F11      /$E11      ))</f>
        <v>0.45445721228259811</v>
      </c>
      <c r="H11" s="20">
        <v>0</v>
      </c>
      <c r="I11" s="19">
        <v>13048482</v>
      </c>
      <c r="J11" s="19">
        <v>1053915</v>
      </c>
      <c r="K11" s="20">
        <v>14102397</v>
      </c>
      <c r="L11" s="20">
        <v>9556793</v>
      </c>
      <c r="M11" s="19">
        <v>1325495</v>
      </c>
      <c r="N11" s="19">
        <v>4055062</v>
      </c>
      <c r="O11" s="20">
        <v>14937350</v>
      </c>
      <c r="P11" s="20">
        <v>4199583</v>
      </c>
      <c r="Q11" s="19">
        <v>13559501</v>
      </c>
      <c r="R11" s="19">
        <v>17174410</v>
      </c>
      <c r="S11" s="20">
        <v>34933494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158518240</v>
      </c>
      <c r="E12" s="19">
        <v>232933900</v>
      </c>
      <c r="F12" s="19">
        <v>144399662</v>
      </c>
      <c r="G12" s="21">
        <f>IF(($E12      =0),0,($F12      /$E12      ))</f>
        <v>0.61991690346488859</v>
      </c>
      <c r="H12" s="20">
        <v>3632280</v>
      </c>
      <c r="I12" s="19">
        <v>17795913</v>
      </c>
      <c r="J12" s="19">
        <v>27851540</v>
      </c>
      <c r="K12" s="20">
        <v>49279733</v>
      </c>
      <c r="L12" s="20">
        <v>21288250</v>
      </c>
      <c r="M12" s="19">
        <v>15096141</v>
      </c>
      <c r="N12" s="19">
        <v>25772668</v>
      </c>
      <c r="O12" s="20">
        <v>62157059</v>
      </c>
      <c r="P12" s="20">
        <v>6383656</v>
      </c>
      <c r="Q12" s="19">
        <v>13488997</v>
      </c>
      <c r="R12" s="19">
        <v>13090217</v>
      </c>
      <c r="S12" s="20">
        <v>32962870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48143077</v>
      </c>
      <c r="E13" s="19">
        <v>48143077</v>
      </c>
      <c r="F13" s="19">
        <v>67400186</v>
      </c>
      <c r="G13" s="21">
        <f>IF(($E13      =0),0,($F13      /$E13      ))</f>
        <v>1.3999974700412272</v>
      </c>
      <c r="H13" s="20">
        <v>35176989</v>
      </c>
      <c r="I13" s="19">
        <v>4799757</v>
      </c>
      <c r="J13" s="19">
        <v>6535271</v>
      </c>
      <c r="K13" s="20">
        <v>46512017</v>
      </c>
      <c r="L13" s="20">
        <v>5305451</v>
      </c>
      <c r="M13" s="19">
        <v>3691538</v>
      </c>
      <c r="N13" s="19">
        <v>7024099</v>
      </c>
      <c r="O13" s="20">
        <v>16021088</v>
      </c>
      <c r="P13" s="20">
        <v>0</v>
      </c>
      <c r="Q13" s="19">
        <v>1286925</v>
      </c>
      <c r="R13" s="19">
        <v>3580156</v>
      </c>
      <c r="S13" s="20">
        <v>4867081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265462280</v>
      </c>
      <c r="E14" s="19">
        <v>322565180</v>
      </c>
      <c r="F14" s="19">
        <v>67441957</v>
      </c>
      <c r="G14" s="21">
        <f>IF(($E14      =0),0,($F14      /$E14      ))</f>
        <v>0.20908009041769479</v>
      </c>
      <c r="H14" s="20">
        <v>99750</v>
      </c>
      <c r="I14" s="19">
        <v>3562694</v>
      </c>
      <c r="J14" s="19">
        <v>9270605</v>
      </c>
      <c r="K14" s="20">
        <v>12933049</v>
      </c>
      <c r="L14" s="20">
        <v>9105313</v>
      </c>
      <c r="M14" s="19">
        <v>11579007</v>
      </c>
      <c r="N14" s="19">
        <v>10477492</v>
      </c>
      <c r="O14" s="20">
        <v>31161812</v>
      </c>
      <c r="P14" s="20">
        <v>7965530</v>
      </c>
      <c r="Q14" s="19">
        <v>4856928</v>
      </c>
      <c r="R14" s="19">
        <v>10524638</v>
      </c>
      <c r="S14" s="20">
        <v>23347096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50608547</v>
      </c>
      <c r="E15" s="19">
        <v>51521797</v>
      </c>
      <c r="F15" s="19">
        <v>33679568</v>
      </c>
      <c r="G15" s="21">
        <f>IF(($E15      =0),0,($F15      /$E15      ))</f>
        <v>0.65369552230486061</v>
      </c>
      <c r="H15" s="20">
        <v>117028</v>
      </c>
      <c r="I15" s="19">
        <v>6836971</v>
      </c>
      <c r="J15" s="19">
        <v>7249145</v>
      </c>
      <c r="K15" s="20">
        <v>14203144</v>
      </c>
      <c r="L15" s="20">
        <v>2599131</v>
      </c>
      <c r="M15" s="19">
        <v>5546189</v>
      </c>
      <c r="N15" s="19">
        <v>10126479</v>
      </c>
      <c r="O15" s="20">
        <v>18271799</v>
      </c>
      <c r="P15" s="20">
        <v>961982</v>
      </c>
      <c r="Q15" s="19">
        <v>-2385263</v>
      </c>
      <c r="R15" s="19">
        <v>2627906</v>
      </c>
      <c r="S15" s="20">
        <v>1204625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6849100</v>
      </c>
      <c r="E16" s="19">
        <v>10639600</v>
      </c>
      <c r="F16" s="19">
        <v>2899097</v>
      </c>
      <c r="G16" s="21">
        <f>IF(($E16      =0),0,($F16      /$E16      ))</f>
        <v>0.27248176623181325</v>
      </c>
      <c r="H16" s="20">
        <v>0</v>
      </c>
      <c r="I16" s="19">
        <v>105978</v>
      </c>
      <c r="J16" s="19">
        <v>2623624</v>
      </c>
      <c r="K16" s="20">
        <v>2729602</v>
      </c>
      <c r="L16" s="20">
        <v>143958</v>
      </c>
      <c r="M16" s="19">
        <v>3528</v>
      </c>
      <c r="N16" s="19">
        <v>3587</v>
      </c>
      <c r="O16" s="20">
        <v>151073</v>
      </c>
      <c r="P16" s="20">
        <v>0</v>
      </c>
      <c r="Q16" s="19">
        <v>14148</v>
      </c>
      <c r="R16" s="19">
        <v>4274</v>
      </c>
      <c r="S16" s="20">
        <v>18422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815639804</v>
      </c>
      <c r="E17" s="12">
        <f>SUM(E9:E16)</f>
        <v>998910400</v>
      </c>
      <c r="F17" s="12">
        <f>SUM(F9:F16)</f>
        <v>488975958</v>
      </c>
      <c r="G17" s="14">
        <f>IF(($E17      =0),0,($F17      /$E17      ))</f>
        <v>0.48950932736309483</v>
      </c>
      <c r="H17" s="13">
        <f>SUM(H9:H16)</f>
        <v>77686045</v>
      </c>
      <c r="I17" s="12">
        <f>SUM(I9:I16)</f>
        <v>48429846</v>
      </c>
      <c r="J17" s="12">
        <f>SUM(J9:J16)</f>
        <v>62266819</v>
      </c>
      <c r="K17" s="13">
        <f>SUM(K9:K16)</f>
        <v>188382710</v>
      </c>
      <c r="L17" s="13">
        <f>SUM(L9:L16)</f>
        <v>57673492</v>
      </c>
      <c r="M17" s="12">
        <f>SUM(M9:M16)</f>
        <v>40094786</v>
      </c>
      <c r="N17" s="12">
        <f>SUM(N9:N16)</f>
        <v>70803092</v>
      </c>
      <c r="O17" s="13">
        <f>SUM(O9:O16)</f>
        <v>168571370</v>
      </c>
      <c r="P17" s="13">
        <f>SUM(P9:P16)</f>
        <v>23677235</v>
      </c>
      <c r="Q17" s="12">
        <f>SUM(Q9:Q16)</f>
        <v>41476943</v>
      </c>
      <c r="R17" s="12">
        <f>SUM(R9:R16)</f>
        <v>66867700</v>
      </c>
      <c r="S17" s="13">
        <f>SUM(S9:S16)</f>
        <v>132021878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127591613</v>
      </c>
      <c r="E18" s="19">
        <v>145293735</v>
      </c>
      <c r="F18" s="19">
        <v>113052175</v>
      </c>
      <c r="G18" s="21">
        <f>IF(($E18      =0),0,($F18      /$E18      ))</f>
        <v>0.77809394190327619</v>
      </c>
      <c r="H18" s="20">
        <v>15742175</v>
      </c>
      <c r="I18" s="19">
        <v>5367949</v>
      </c>
      <c r="J18" s="19">
        <v>10896775</v>
      </c>
      <c r="K18" s="20">
        <v>32006899</v>
      </c>
      <c r="L18" s="20">
        <v>22366976</v>
      </c>
      <c r="M18" s="19">
        <v>18093495</v>
      </c>
      <c r="N18" s="19">
        <v>17012688</v>
      </c>
      <c r="O18" s="20">
        <v>57473159</v>
      </c>
      <c r="P18" s="20">
        <v>9895048</v>
      </c>
      <c r="Q18" s="19">
        <v>0</v>
      </c>
      <c r="R18" s="19">
        <v>13677069</v>
      </c>
      <c r="S18" s="20">
        <v>23572117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252618890</v>
      </c>
      <c r="E19" s="19">
        <v>296237738</v>
      </c>
      <c r="F19" s="19">
        <v>163200496</v>
      </c>
      <c r="G19" s="21">
        <f>IF(($E19      =0),0,($F19      /$E19      ))</f>
        <v>0.55091055279391854</v>
      </c>
      <c r="H19" s="20">
        <v>5253891</v>
      </c>
      <c r="I19" s="19">
        <v>21486195</v>
      </c>
      <c r="J19" s="19">
        <v>23028810</v>
      </c>
      <c r="K19" s="20">
        <v>49768896</v>
      </c>
      <c r="L19" s="20">
        <v>27679236</v>
      </c>
      <c r="M19" s="19">
        <v>21706605</v>
      </c>
      <c r="N19" s="19">
        <v>15415242</v>
      </c>
      <c r="O19" s="20">
        <v>64801083</v>
      </c>
      <c r="P19" s="20">
        <v>14092403</v>
      </c>
      <c r="Q19" s="19">
        <v>13443076</v>
      </c>
      <c r="R19" s="19">
        <v>21095038</v>
      </c>
      <c r="S19" s="20">
        <v>48630517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45276875</v>
      </c>
      <c r="E20" s="19">
        <v>64470431</v>
      </c>
      <c r="F20" s="19">
        <v>29404394</v>
      </c>
      <c r="G20" s="21">
        <f>IF(($E20      =0),0,($F20      /$E20      ))</f>
        <v>0.45609116526613575</v>
      </c>
      <c r="H20" s="20">
        <v>3508502</v>
      </c>
      <c r="I20" s="19">
        <v>3164413</v>
      </c>
      <c r="J20" s="19">
        <v>7549421</v>
      </c>
      <c r="K20" s="20">
        <v>14222336</v>
      </c>
      <c r="L20" s="20">
        <v>2026699</v>
      </c>
      <c r="M20" s="19">
        <v>5729835</v>
      </c>
      <c r="N20" s="19">
        <v>3934700</v>
      </c>
      <c r="O20" s="20">
        <v>11691234</v>
      </c>
      <c r="P20" s="20">
        <v>114413</v>
      </c>
      <c r="Q20" s="19">
        <v>1391894</v>
      </c>
      <c r="R20" s="19">
        <v>1984517</v>
      </c>
      <c r="S20" s="20">
        <v>3490824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92121850</v>
      </c>
      <c r="E21" s="19">
        <v>93733990</v>
      </c>
      <c r="F21" s="19">
        <v>52456683</v>
      </c>
      <c r="G21" s="21">
        <f>IF(($E21      =0),0,($F21      /$E21      ))</f>
        <v>0.55963352248207932</v>
      </c>
      <c r="H21" s="20">
        <v>245265</v>
      </c>
      <c r="I21" s="19">
        <v>3905640</v>
      </c>
      <c r="J21" s="19">
        <v>6986949</v>
      </c>
      <c r="K21" s="20">
        <v>11137854</v>
      </c>
      <c r="L21" s="20">
        <v>5407384</v>
      </c>
      <c r="M21" s="19">
        <v>8518334</v>
      </c>
      <c r="N21" s="19">
        <v>9836666</v>
      </c>
      <c r="O21" s="20">
        <v>23762384</v>
      </c>
      <c r="P21" s="20">
        <v>2692628</v>
      </c>
      <c r="Q21" s="19">
        <v>8585335</v>
      </c>
      <c r="R21" s="19">
        <v>6278482</v>
      </c>
      <c r="S21" s="20">
        <v>17556445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49637253</v>
      </c>
      <c r="E22" s="19">
        <v>46400770</v>
      </c>
      <c r="F22" s="19">
        <v>34751094</v>
      </c>
      <c r="G22" s="21">
        <f>IF(($E22      =0),0,($F22      /$E22      ))</f>
        <v>0.74893356295595959</v>
      </c>
      <c r="H22" s="20">
        <v>2720885</v>
      </c>
      <c r="I22" s="19">
        <v>3120757</v>
      </c>
      <c r="J22" s="19">
        <v>6862335</v>
      </c>
      <c r="K22" s="20">
        <v>12703977</v>
      </c>
      <c r="L22" s="20">
        <v>5264983</v>
      </c>
      <c r="M22" s="19">
        <v>3125336</v>
      </c>
      <c r="N22" s="19">
        <v>2415323</v>
      </c>
      <c r="O22" s="20">
        <v>10805642</v>
      </c>
      <c r="P22" s="20">
        <v>3473939</v>
      </c>
      <c r="Q22" s="19">
        <v>3567362</v>
      </c>
      <c r="R22" s="19">
        <v>4200174</v>
      </c>
      <c r="S22" s="20">
        <v>11241475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72624483</v>
      </c>
      <c r="E23" s="19">
        <v>107502741</v>
      </c>
      <c r="F23" s="19">
        <v>57101780</v>
      </c>
      <c r="G23" s="21">
        <f>IF(($E23      =0),0,($F23      /$E23      ))</f>
        <v>0.53116580534444235</v>
      </c>
      <c r="H23" s="20">
        <v>1852530</v>
      </c>
      <c r="I23" s="19">
        <v>13342705</v>
      </c>
      <c r="J23" s="19">
        <v>13635683</v>
      </c>
      <c r="K23" s="20">
        <v>28830918</v>
      </c>
      <c r="L23" s="20">
        <v>7045187</v>
      </c>
      <c r="M23" s="19">
        <v>6048446</v>
      </c>
      <c r="N23" s="19">
        <v>5995303</v>
      </c>
      <c r="O23" s="20">
        <v>19088936</v>
      </c>
      <c r="P23" s="20">
        <v>3673425</v>
      </c>
      <c r="Q23" s="19">
        <v>1479721</v>
      </c>
      <c r="R23" s="19">
        <v>4028780</v>
      </c>
      <c r="S23" s="20">
        <v>9181926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533155331</v>
      </c>
      <c r="E24" s="19">
        <v>556961429</v>
      </c>
      <c r="F24" s="19">
        <v>347236234</v>
      </c>
      <c r="G24" s="21">
        <f>IF(($E24      =0),0,($F24      /$E24      ))</f>
        <v>0.62344754218159693</v>
      </c>
      <c r="H24" s="20">
        <v>35403108</v>
      </c>
      <c r="I24" s="19">
        <v>19304971</v>
      </c>
      <c r="J24" s="19">
        <v>47795593</v>
      </c>
      <c r="K24" s="20">
        <v>102503672</v>
      </c>
      <c r="L24" s="20">
        <v>50810648</v>
      </c>
      <c r="M24" s="19">
        <v>20463692</v>
      </c>
      <c r="N24" s="19">
        <v>94064260</v>
      </c>
      <c r="O24" s="20">
        <v>165338600</v>
      </c>
      <c r="P24" s="20">
        <v>3216726</v>
      </c>
      <c r="Q24" s="19">
        <v>41529798</v>
      </c>
      <c r="R24" s="19">
        <v>34647438</v>
      </c>
      <c r="S24" s="20">
        <v>79393962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1173026295</v>
      </c>
      <c r="E25" s="12">
        <f>SUM(E18:E24)</f>
        <v>1310600834</v>
      </c>
      <c r="F25" s="12">
        <f>SUM(F18:F24)</f>
        <v>797202856</v>
      </c>
      <c r="G25" s="14">
        <f>IF(($E25      =0),0,($F25      /$E25      ))</f>
        <v>0.60827281298678004</v>
      </c>
      <c r="H25" s="13">
        <f>SUM(H18:H24)</f>
        <v>64726356</v>
      </c>
      <c r="I25" s="12">
        <f>SUM(I18:I24)</f>
        <v>69692630</v>
      </c>
      <c r="J25" s="12">
        <f>SUM(J18:J24)</f>
        <v>116755566</v>
      </c>
      <c r="K25" s="13">
        <f>SUM(K18:K24)</f>
        <v>251174552</v>
      </c>
      <c r="L25" s="13">
        <f>SUM(L18:L24)</f>
        <v>120601113</v>
      </c>
      <c r="M25" s="12">
        <f>SUM(M18:M24)</f>
        <v>83685743</v>
      </c>
      <c r="N25" s="12">
        <f>SUM(N18:N24)</f>
        <v>148674182</v>
      </c>
      <c r="O25" s="13">
        <f>SUM(O18:O24)</f>
        <v>352961038</v>
      </c>
      <c r="P25" s="13">
        <f>SUM(P18:P24)</f>
        <v>37158582</v>
      </c>
      <c r="Q25" s="12">
        <f>SUM(Q18:Q24)</f>
        <v>69997186</v>
      </c>
      <c r="R25" s="12">
        <f>SUM(R18:R24)</f>
        <v>85911498</v>
      </c>
      <c r="S25" s="13">
        <f>SUM(S18:S24)</f>
        <v>193067266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31734000</v>
      </c>
      <c r="E26" s="19">
        <v>31734000</v>
      </c>
      <c r="F26" s="19">
        <v>92479145</v>
      </c>
      <c r="G26" s="21">
        <f>IF(($E26      =0),0,($F26      /$E26      ))</f>
        <v>2.9141975483708324</v>
      </c>
      <c r="H26" s="20">
        <v>49956428</v>
      </c>
      <c r="I26" s="19">
        <v>-9217349</v>
      </c>
      <c r="J26" s="19">
        <v>5085966</v>
      </c>
      <c r="K26" s="20">
        <v>45825045</v>
      </c>
      <c r="L26" s="20">
        <v>3889162</v>
      </c>
      <c r="M26" s="19">
        <v>4211520</v>
      </c>
      <c r="N26" s="19">
        <v>2613429</v>
      </c>
      <c r="O26" s="20">
        <v>10714111</v>
      </c>
      <c r="P26" s="20">
        <v>1768544</v>
      </c>
      <c r="Q26" s="19">
        <v>30042803</v>
      </c>
      <c r="R26" s="19">
        <v>4128642</v>
      </c>
      <c r="S26" s="20">
        <v>35939989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130438309</v>
      </c>
      <c r="E27" s="19">
        <v>115880834</v>
      </c>
      <c r="F27" s="19">
        <v>50512885</v>
      </c>
      <c r="G27" s="21">
        <f>IF(($E27      =0),0,($F27      /$E27      ))</f>
        <v>0.43590370604339973</v>
      </c>
      <c r="H27" s="20">
        <v>264225</v>
      </c>
      <c r="I27" s="19">
        <v>5905617</v>
      </c>
      <c r="J27" s="19">
        <v>5910904</v>
      </c>
      <c r="K27" s="20">
        <v>12080746</v>
      </c>
      <c r="L27" s="20">
        <v>8602856</v>
      </c>
      <c r="M27" s="19">
        <v>3864518</v>
      </c>
      <c r="N27" s="19">
        <v>15062656</v>
      </c>
      <c r="O27" s="20">
        <v>27530030</v>
      </c>
      <c r="P27" s="20">
        <v>1757889</v>
      </c>
      <c r="Q27" s="19">
        <v>5812301</v>
      </c>
      <c r="R27" s="19">
        <v>3331919</v>
      </c>
      <c r="S27" s="20">
        <v>10902109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174617382</v>
      </c>
      <c r="E28" s="19">
        <v>111359163</v>
      </c>
      <c r="F28" s="19">
        <v>72730916</v>
      </c>
      <c r="G28" s="21">
        <f>IF(($E28      =0),0,($F28      /$E28      ))</f>
        <v>0.65312017476280781</v>
      </c>
      <c r="H28" s="20">
        <v>2799797</v>
      </c>
      <c r="I28" s="19">
        <v>9405267</v>
      </c>
      <c r="J28" s="19">
        <v>6666910</v>
      </c>
      <c r="K28" s="20">
        <v>18871974</v>
      </c>
      <c r="L28" s="20">
        <v>24207389</v>
      </c>
      <c r="M28" s="19">
        <v>7198663</v>
      </c>
      <c r="N28" s="19">
        <v>10808424</v>
      </c>
      <c r="O28" s="20">
        <v>42214476</v>
      </c>
      <c r="P28" s="20">
        <v>4776276</v>
      </c>
      <c r="Q28" s="19">
        <v>2443466</v>
      </c>
      <c r="R28" s="19">
        <v>4424724</v>
      </c>
      <c r="S28" s="20">
        <v>11644466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126403376</v>
      </c>
      <c r="E29" s="19">
        <v>113351721</v>
      </c>
      <c r="F29" s="19">
        <v>100369111</v>
      </c>
      <c r="G29" s="21">
        <f>IF(($E29      =0),0,($F29      /$E29      ))</f>
        <v>0.88546614126838008</v>
      </c>
      <c r="H29" s="20">
        <v>9594269</v>
      </c>
      <c r="I29" s="19">
        <v>19245836</v>
      </c>
      <c r="J29" s="19">
        <v>13090595</v>
      </c>
      <c r="K29" s="20">
        <v>41930700</v>
      </c>
      <c r="L29" s="20">
        <v>2524465</v>
      </c>
      <c r="M29" s="19">
        <v>13973791</v>
      </c>
      <c r="N29" s="19">
        <v>14143466</v>
      </c>
      <c r="O29" s="20">
        <v>30641722</v>
      </c>
      <c r="P29" s="20">
        <v>12543649</v>
      </c>
      <c r="Q29" s="19">
        <v>6960323</v>
      </c>
      <c r="R29" s="19">
        <v>8292717</v>
      </c>
      <c r="S29" s="20">
        <v>27796689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75544148</v>
      </c>
      <c r="E30" s="19">
        <v>84033942</v>
      </c>
      <c r="F30" s="19">
        <v>147903112</v>
      </c>
      <c r="G30" s="21">
        <f>IF(($E30      =0),0,($F30      /$E30      ))</f>
        <v>1.7600401513950161</v>
      </c>
      <c r="H30" s="20">
        <v>90869650</v>
      </c>
      <c r="I30" s="19">
        <v>3690851</v>
      </c>
      <c r="J30" s="19">
        <v>3155419</v>
      </c>
      <c r="K30" s="20">
        <v>97715920</v>
      </c>
      <c r="L30" s="20">
        <v>6715277</v>
      </c>
      <c r="M30" s="19">
        <v>5516593</v>
      </c>
      <c r="N30" s="19">
        <v>17327143</v>
      </c>
      <c r="O30" s="20">
        <v>29559013</v>
      </c>
      <c r="P30" s="20">
        <v>4963393</v>
      </c>
      <c r="Q30" s="19">
        <v>3565626</v>
      </c>
      <c r="R30" s="19">
        <v>12099160</v>
      </c>
      <c r="S30" s="20">
        <v>20628179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126040260</v>
      </c>
      <c r="E31" s="19">
        <v>152704154</v>
      </c>
      <c r="F31" s="19">
        <v>93353871</v>
      </c>
      <c r="G31" s="21">
        <f>IF(($E31      =0),0,($F31      /$E31      ))</f>
        <v>0.61133812378149188</v>
      </c>
      <c r="H31" s="20">
        <v>2147604</v>
      </c>
      <c r="I31" s="19">
        <v>10983902</v>
      </c>
      <c r="J31" s="19">
        <v>8522283</v>
      </c>
      <c r="K31" s="20">
        <v>21653789</v>
      </c>
      <c r="L31" s="20">
        <v>9634432</v>
      </c>
      <c r="M31" s="19">
        <v>7672383</v>
      </c>
      <c r="N31" s="19">
        <v>16936937</v>
      </c>
      <c r="O31" s="20">
        <v>34243752</v>
      </c>
      <c r="P31" s="20">
        <v>4535389</v>
      </c>
      <c r="Q31" s="19">
        <v>14751082</v>
      </c>
      <c r="R31" s="19">
        <v>18169859</v>
      </c>
      <c r="S31" s="20">
        <v>37456330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367951198</v>
      </c>
      <c r="E32" s="19">
        <v>378423610</v>
      </c>
      <c r="F32" s="19">
        <v>394883063</v>
      </c>
      <c r="G32" s="21">
        <f>IF(($E32      =0),0,($F32      /$E32      ))</f>
        <v>1.0434947835310804</v>
      </c>
      <c r="H32" s="20">
        <v>32164047</v>
      </c>
      <c r="I32" s="19">
        <v>26756989</v>
      </c>
      <c r="J32" s="19">
        <v>41774860</v>
      </c>
      <c r="K32" s="20">
        <v>100695896</v>
      </c>
      <c r="L32" s="20">
        <v>59480808</v>
      </c>
      <c r="M32" s="19">
        <v>62877548</v>
      </c>
      <c r="N32" s="19">
        <v>74292197</v>
      </c>
      <c r="O32" s="20">
        <v>196650553</v>
      </c>
      <c r="P32" s="20">
        <v>9591943</v>
      </c>
      <c r="Q32" s="19">
        <v>21957905</v>
      </c>
      <c r="R32" s="19">
        <v>65986766</v>
      </c>
      <c r="S32" s="20">
        <v>97536614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1032728673</v>
      </c>
      <c r="E33" s="12">
        <f>SUM(E26:E32)</f>
        <v>987487424</v>
      </c>
      <c r="F33" s="12">
        <f>SUM(F26:F32)</f>
        <v>952232103</v>
      </c>
      <c r="G33" s="14">
        <f>IF(($E33      =0),0,($F33      /$E33      ))</f>
        <v>0.96429795444159494</v>
      </c>
      <c r="H33" s="13">
        <f>SUM(H26:H32)</f>
        <v>187796020</v>
      </c>
      <c r="I33" s="12">
        <f>SUM(I26:I32)</f>
        <v>66771113</v>
      </c>
      <c r="J33" s="12">
        <f>SUM(J26:J32)</f>
        <v>84206937</v>
      </c>
      <c r="K33" s="13">
        <f>SUM(K26:K32)</f>
        <v>338774070</v>
      </c>
      <c r="L33" s="13">
        <f>SUM(L26:L32)</f>
        <v>115054389</v>
      </c>
      <c r="M33" s="12">
        <f>SUM(M26:M32)</f>
        <v>105315016</v>
      </c>
      <c r="N33" s="12">
        <f>SUM(N26:N32)</f>
        <v>151184252</v>
      </c>
      <c r="O33" s="13">
        <f>SUM(O26:O32)</f>
        <v>371553657</v>
      </c>
      <c r="P33" s="13">
        <f>SUM(P26:P32)</f>
        <v>39937083</v>
      </c>
      <c r="Q33" s="12">
        <f>SUM(Q26:Q32)</f>
        <v>85533506</v>
      </c>
      <c r="R33" s="12">
        <f>SUM(R26:R32)</f>
        <v>116433787</v>
      </c>
      <c r="S33" s="13">
        <f>SUM(S26:S32)</f>
        <v>241904376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60339060</v>
      </c>
      <c r="E34" s="19">
        <v>67198095</v>
      </c>
      <c r="F34" s="19">
        <v>38106736</v>
      </c>
      <c r="G34" s="21">
        <f>IF(($E34      =0),0,($F34      /$E34      ))</f>
        <v>0.56708059953187662</v>
      </c>
      <c r="H34" s="20">
        <v>4901716</v>
      </c>
      <c r="I34" s="19">
        <v>7355611</v>
      </c>
      <c r="J34" s="19">
        <v>2774410</v>
      </c>
      <c r="K34" s="20">
        <v>15031737</v>
      </c>
      <c r="L34" s="20">
        <v>10004136</v>
      </c>
      <c r="M34" s="19">
        <v>2899470</v>
      </c>
      <c r="N34" s="19">
        <v>5506153</v>
      </c>
      <c r="O34" s="20">
        <v>18409759</v>
      </c>
      <c r="P34" s="20">
        <v>1101101</v>
      </c>
      <c r="Q34" s="19">
        <v>2028143</v>
      </c>
      <c r="R34" s="19">
        <v>1535996</v>
      </c>
      <c r="S34" s="20">
        <v>4665240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135991073</v>
      </c>
      <c r="E35" s="19">
        <v>133770382</v>
      </c>
      <c r="F35" s="19">
        <v>76655378</v>
      </c>
      <c r="G35" s="21">
        <f>IF(($E35      =0),0,($F35      /$E35      ))</f>
        <v>0.57303699708355471</v>
      </c>
      <c r="H35" s="20">
        <v>2859578</v>
      </c>
      <c r="I35" s="19">
        <v>6998384</v>
      </c>
      <c r="J35" s="19">
        <v>8476054</v>
      </c>
      <c r="K35" s="20">
        <v>18334016</v>
      </c>
      <c r="L35" s="20">
        <v>18754218</v>
      </c>
      <c r="M35" s="19">
        <v>4071535</v>
      </c>
      <c r="N35" s="19">
        <v>12962443</v>
      </c>
      <c r="O35" s="20">
        <v>35788196</v>
      </c>
      <c r="P35" s="20">
        <v>15190698</v>
      </c>
      <c r="Q35" s="19">
        <v>3289235</v>
      </c>
      <c r="R35" s="19">
        <v>4053233</v>
      </c>
      <c r="S35" s="20">
        <v>22533166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39919855</v>
      </c>
      <c r="E36" s="19">
        <v>50687246</v>
      </c>
      <c r="F36" s="19">
        <v>25609511</v>
      </c>
      <c r="G36" s="21">
        <f>IF(($E36      =0),0,($F36      /$E36      ))</f>
        <v>0.50524565883891182</v>
      </c>
      <c r="H36" s="20">
        <v>2700085</v>
      </c>
      <c r="I36" s="19">
        <v>515150</v>
      </c>
      <c r="J36" s="19">
        <v>1980130</v>
      </c>
      <c r="K36" s="20">
        <v>5195365</v>
      </c>
      <c r="L36" s="20">
        <v>5707127</v>
      </c>
      <c r="M36" s="19">
        <v>5979847</v>
      </c>
      <c r="N36" s="19">
        <v>1544568</v>
      </c>
      <c r="O36" s="20">
        <v>13231542</v>
      </c>
      <c r="P36" s="20">
        <v>1332623</v>
      </c>
      <c r="Q36" s="19">
        <v>2126901</v>
      </c>
      <c r="R36" s="19">
        <v>3723080</v>
      </c>
      <c r="S36" s="20">
        <v>7182604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273663190</v>
      </c>
      <c r="E37" s="19">
        <v>293333849</v>
      </c>
      <c r="F37" s="19">
        <v>150811491</v>
      </c>
      <c r="G37" s="21">
        <f>IF(($E37      =0),0,($F37      /$E37      ))</f>
        <v>0.51412917913881806</v>
      </c>
      <c r="H37" s="20">
        <v>2475542</v>
      </c>
      <c r="I37" s="19">
        <v>11321285</v>
      </c>
      <c r="J37" s="19">
        <v>17567827</v>
      </c>
      <c r="K37" s="20">
        <v>31364654</v>
      </c>
      <c r="L37" s="20">
        <v>23757359</v>
      </c>
      <c r="M37" s="19">
        <v>22358014</v>
      </c>
      <c r="N37" s="19">
        <v>21405903</v>
      </c>
      <c r="O37" s="20">
        <v>67521276</v>
      </c>
      <c r="P37" s="20">
        <v>7015483</v>
      </c>
      <c r="Q37" s="19">
        <v>26051509</v>
      </c>
      <c r="R37" s="19">
        <v>18858569</v>
      </c>
      <c r="S37" s="20">
        <v>51925561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509913178</v>
      </c>
      <c r="E38" s="12">
        <f>SUM(E34:E37)</f>
        <v>544989572</v>
      </c>
      <c r="F38" s="12">
        <f>SUM(F34:F37)</f>
        <v>291183116</v>
      </c>
      <c r="G38" s="14">
        <f>IF(($E38      =0),0,($F38      /$E38      ))</f>
        <v>0.5342911698868249</v>
      </c>
      <c r="H38" s="13">
        <f>SUM(H34:H37)</f>
        <v>12936921</v>
      </c>
      <c r="I38" s="12">
        <f>SUM(I34:I37)</f>
        <v>26190430</v>
      </c>
      <c r="J38" s="12">
        <f>SUM(J34:J37)</f>
        <v>30798421</v>
      </c>
      <c r="K38" s="13">
        <f>SUM(K34:K37)</f>
        <v>69925772</v>
      </c>
      <c r="L38" s="13">
        <f>SUM(L34:L37)</f>
        <v>58222840</v>
      </c>
      <c r="M38" s="12">
        <f>SUM(M34:M37)</f>
        <v>35308866</v>
      </c>
      <c r="N38" s="12">
        <f>SUM(N34:N37)</f>
        <v>41419067</v>
      </c>
      <c r="O38" s="13">
        <f>SUM(O34:O37)</f>
        <v>134950773</v>
      </c>
      <c r="P38" s="13">
        <f>SUM(P34:P37)</f>
        <v>24639905</v>
      </c>
      <c r="Q38" s="12">
        <f>SUM(Q34:Q37)</f>
        <v>33495788</v>
      </c>
      <c r="R38" s="12">
        <f>SUM(R34:R37)</f>
        <v>28170878</v>
      </c>
      <c r="S38" s="13">
        <f>SUM(S34:S37)</f>
        <v>86306571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137354988</v>
      </c>
      <c r="E39" s="19">
        <v>146995510</v>
      </c>
      <c r="F39" s="19">
        <v>87981834</v>
      </c>
      <c r="G39" s="21">
        <f>IF(($E39      =0),0,($F39      /$E39      ))</f>
        <v>0.59853415930867548</v>
      </c>
      <c r="H39" s="20">
        <v>12645892</v>
      </c>
      <c r="I39" s="19">
        <v>9313743</v>
      </c>
      <c r="J39" s="19">
        <v>8040050</v>
      </c>
      <c r="K39" s="20">
        <v>29999685</v>
      </c>
      <c r="L39" s="20">
        <v>6479205</v>
      </c>
      <c r="M39" s="19">
        <v>16425300</v>
      </c>
      <c r="N39" s="19">
        <v>13061847</v>
      </c>
      <c r="O39" s="20">
        <v>35966352</v>
      </c>
      <c r="P39" s="20">
        <v>6378155</v>
      </c>
      <c r="Q39" s="19">
        <v>8057121</v>
      </c>
      <c r="R39" s="19">
        <v>7580521</v>
      </c>
      <c r="S39" s="20">
        <v>22015797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143710254</v>
      </c>
      <c r="E40" s="19">
        <v>145326824</v>
      </c>
      <c r="F40" s="19">
        <v>-8142075</v>
      </c>
      <c r="G40" s="21">
        <f>IF(($E40      =0),0,($F40      /$E40      ))</f>
        <v>-5.6025961181123726E-2</v>
      </c>
      <c r="H40" s="20">
        <v>89664060</v>
      </c>
      <c r="I40" s="19">
        <v>13092101</v>
      </c>
      <c r="J40" s="19">
        <v>-173486689</v>
      </c>
      <c r="K40" s="20">
        <v>-70730528</v>
      </c>
      <c r="L40" s="20">
        <v>8732109</v>
      </c>
      <c r="M40" s="19">
        <v>10107716</v>
      </c>
      <c r="N40" s="19">
        <v>15404294</v>
      </c>
      <c r="O40" s="20">
        <v>34244119</v>
      </c>
      <c r="P40" s="20">
        <v>5912670</v>
      </c>
      <c r="Q40" s="19">
        <v>5532437</v>
      </c>
      <c r="R40" s="19">
        <v>16899227</v>
      </c>
      <c r="S40" s="20">
        <v>28344334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180526259</v>
      </c>
      <c r="E41" s="19">
        <v>274079321</v>
      </c>
      <c r="F41" s="19">
        <v>115022094</v>
      </c>
      <c r="G41" s="21">
        <f>IF(($E41      =0),0,($F41      /$E41      ))</f>
        <v>0.419667173650069</v>
      </c>
      <c r="H41" s="20">
        <v>2859164</v>
      </c>
      <c r="I41" s="19">
        <v>-5133530</v>
      </c>
      <c r="J41" s="19">
        <v>22607688</v>
      </c>
      <c r="K41" s="20">
        <v>20333322</v>
      </c>
      <c r="L41" s="20">
        <v>17945712</v>
      </c>
      <c r="M41" s="19">
        <v>10259268</v>
      </c>
      <c r="N41" s="19">
        <v>22445082</v>
      </c>
      <c r="O41" s="20">
        <v>50650062</v>
      </c>
      <c r="P41" s="20">
        <v>11670784</v>
      </c>
      <c r="Q41" s="19">
        <v>13096931</v>
      </c>
      <c r="R41" s="19">
        <v>19270995</v>
      </c>
      <c r="S41" s="20">
        <v>44038710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129825175</v>
      </c>
      <c r="E42" s="19">
        <v>177998985</v>
      </c>
      <c r="F42" s="19">
        <v>230088162</v>
      </c>
      <c r="G42" s="21">
        <f>IF(($E42      =0),0,($F42      /$E42      ))</f>
        <v>1.2926374945340278</v>
      </c>
      <c r="H42" s="20">
        <v>134004485</v>
      </c>
      <c r="I42" s="19">
        <v>33636107</v>
      </c>
      <c r="J42" s="19">
        <v>8489498</v>
      </c>
      <c r="K42" s="20">
        <v>176130090</v>
      </c>
      <c r="L42" s="20">
        <v>9382442</v>
      </c>
      <c r="M42" s="19">
        <v>6952622</v>
      </c>
      <c r="N42" s="19">
        <v>12692276</v>
      </c>
      <c r="O42" s="20">
        <v>29027340</v>
      </c>
      <c r="P42" s="20">
        <v>6197656</v>
      </c>
      <c r="Q42" s="19">
        <v>6486967</v>
      </c>
      <c r="R42" s="19">
        <v>12246109</v>
      </c>
      <c r="S42" s="20">
        <v>24930732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199507186</v>
      </c>
      <c r="E43" s="19">
        <v>257052993</v>
      </c>
      <c r="F43" s="19">
        <v>132610040</v>
      </c>
      <c r="G43" s="21">
        <f>IF(($E43      =0),0,($F43      /$E43      ))</f>
        <v>0.51588599865086959</v>
      </c>
      <c r="H43" s="20">
        <v>16074996</v>
      </c>
      <c r="I43" s="19">
        <v>23536144</v>
      </c>
      <c r="J43" s="19">
        <v>20019360</v>
      </c>
      <c r="K43" s="20">
        <v>59630500</v>
      </c>
      <c r="L43" s="20">
        <v>19403844</v>
      </c>
      <c r="M43" s="19">
        <v>10495627</v>
      </c>
      <c r="N43" s="19">
        <v>21021530</v>
      </c>
      <c r="O43" s="20">
        <v>50921001</v>
      </c>
      <c r="P43" s="20">
        <v>2859269</v>
      </c>
      <c r="Q43" s="19">
        <v>10357314</v>
      </c>
      <c r="R43" s="19">
        <v>8841956</v>
      </c>
      <c r="S43" s="20">
        <v>22058539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1369537463</v>
      </c>
      <c r="E44" s="19">
        <v>1405401813</v>
      </c>
      <c r="F44" s="19">
        <v>654339566</v>
      </c>
      <c r="G44" s="21">
        <f>IF(($E44      =0),0,($F44      /$E44      ))</f>
        <v>0.46558895822343727</v>
      </c>
      <c r="H44" s="20">
        <v>47902330</v>
      </c>
      <c r="I44" s="19">
        <v>54259813</v>
      </c>
      <c r="J44" s="19">
        <v>82741399</v>
      </c>
      <c r="K44" s="20">
        <v>184903542</v>
      </c>
      <c r="L44" s="20">
        <v>68238793</v>
      </c>
      <c r="M44" s="19">
        <v>75764231</v>
      </c>
      <c r="N44" s="19">
        <v>143594457</v>
      </c>
      <c r="O44" s="20">
        <v>287597481</v>
      </c>
      <c r="P44" s="20">
        <v>12670768</v>
      </c>
      <c r="Q44" s="19">
        <v>43615135</v>
      </c>
      <c r="R44" s="19">
        <v>125552640</v>
      </c>
      <c r="S44" s="20">
        <v>181838543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2160461325</v>
      </c>
      <c r="E45" s="12">
        <f>SUM(E39:E44)</f>
        <v>2406855446</v>
      </c>
      <c r="F45" s="12">
        <f>SUM(F39:F44)</f>
        <v>1211899621</v>
      </c>
      <c r="G45" s="14">
        <f>IF(($E45      =0),0,($F45      /$E45      ))</f>
        <v>0.50351990312259076</v>
      </c>
      <c r="H45" s="13">
        <f>SUM(H39:H44)</f>
        <v>303150927</v>
      </c>
      <c r="I45" s="12">
        <f>SUM(I39:I44)</f>
        <v>128704378</v>
      </c>
      <c r="J45" s="12">
        <f>SUM(J39:J44)</f>
        <v>-31588694</v>
      </c>
      <c r="K45" s="13">
        <f>SUM(K39:K44)</f>
        <v>400266611</v>
      </c>
      <c r="L45" s="13">
        <f>SUM(L39:L44)</f>
        <v>130182105</v>
      </c>
      <c r="M45" s="12">
        <f>SUM(M39:M44)</f>
        <v>130004764</v>
      </c>
      <c r="N45" s="12">
        <f>SUM(N39:N44)</f>
        <v>228219486</v>
      </c>
      <c r="O45" s="13">
        <f>SUM(O39:O44)</f>
        <v>488406355</v>
      </c>
      <c r="P45" s="13">
        <f>SUM(P39:P44)</f>
        <v>45689302</v>
      </c>
      <c r="Q45" s="12">
        <f>SUM(Q39:Q44)</f>
        <v>87145905</v>
      </c>
      <c r="R45" s="12">
        <f>SUM(R39:R44)</f>
        <v>190391448</v>
      </c>
      <c r="S45" s="13">
        <f>SUM(S39:S44)</f>
        <v>323226655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163364950</v>
      </c>
      <c r="E46" s="19">
        <v>210964616</v>
      </c>
      <c r="F46" s="19">
        <v>96197124</v>
      </c>
      <c r="G46" s="21">
        <f>IF(($E46      =0),0,($F46      /$E46      ))</f>
        <v>0.45598700779281393</v>
      </c>
      <c r="H46" s="20">
        <v>6827684</v>
      </c>
      <c r="I46" s="19">
        <v>15278721</v>
      </c>
      <c r="J46" s="19">
        <v>15890053</v>
      </c>
      <c r="K46" s="20">
        <v>37996458</v>
      </c>
      <c r="L46" s="20">
        <v>12473989</v>
      </c>
      <c r="M46" s="19">
        <v>11052780</v>
      </c>
      <c r="N46" s="19">
        <v>17131328</v>
      </c>
      <c r="O46" s="20">
        <v>40658097</v>
      </c>
      <c r="P46" s="20">
        <v>5113210</v>
      </c>
      <c r="Q46" s="19">
        <v>5203900</v>
      </c>
      <c r="R46" s="19">
        <v>7225459</v>
      </c>
      <c r="S46" s="20">
        <v>17542569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215003000</v>
      </c>
      <c r="E47" s="19">
        <v>188261328</v>
      </c>
      <c r="F47" s="19">
        <v>89988433</v>
      </c>
      <c r="G47" s="21">
        <f>IF(($E47      =0),0,($F47      /$E47      ))</f>
        <v>0.47799744087643958</v>
      </c>
      <c r="H47" s="20">
        <v>9668461</v>
      </c>
      <c r="I47" s="19">
        <v>7524751</v>
      </c>
      <c r="J47" s="19">
        <v>10377274</v>
      </c>
      <c r="K47" s="20">
        <v>27570486</v>
      </c>
      <c r="L47" s="20">
        <v>13752608</v>
      </c>
      <c r="M47" s="19">
        <v>5752648</v>
      </c>
      <c r="N47" s="19">
        <v>19828983</v>
      </c>
      <c r="O47" s="20">
        <v>39334239</v>
      </c>
      <c r="P47" s="20">
        <v>1916313</v>
      </c>
      <c r="Q47" s="19">
        <v>8381617</v>
      </c>
      <c r="R47" s="19">
        <v>12785778</v>
      </c>
      <c r="S47" s="20">
        <v>23083708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165872427</v>
      </c>
      <c r="E48" s="19">
        <v>180261588</v>
      </c>
      <c r="F48" s="19">
        <v>80818982</v>
      </c>
      <c r="G48" s="21">
        <f>IF(($E48      =0),0,($F48      /$E48      ))</f>
        <v>0.44834278282292733</v>
      </c>
      <c r="H48" s="20">
        <v>7331826</v>
      </c>
      <c r="I48" s="19">
        <v>10074695</v>
      </c>
      <c r="J48" s="19">
        <v>10702839</v>
      </c>
      <c r="K48" s="20">
        <v>28109360</v>
      </c>
      <c r="L48" s="20">
        <v>12291297</v>
      </c>
      <c r="M48" s="19">
        <v>12040620</v>
      </c>
      <c r="N48" s="19">
        <v>5896150</v>
      </c>
      <c r="O48" s="20">
        <v>30228067</v>
      </c>
      <c r="P48" s="20">
        <v>6545851</v>
      </c>
      <c r="Q48" s="19">
        <v>7509360</v>
      </c>
      <c r="R48" s="19">
        <v>8426344</v>
      </c>
      <c r="S48" s="20">
        <v>22481555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68269693</v>
      </c>
      <c r="E49" s="19">
        <v>96558167</v>
      </c>
      <c r="F49" s="19">
        <v>41573176</v>
      </c>
      <c r="G49" s="21">
        <f>IF(($E49      =0),0,($F49      /$E49      ))</f>
        <v>0.43055059236988208</v>
      </c>
      <c r="H49" s="20">
        <v>-3352032</v>
      </c>
      <c r="I49" s="19">
        <v>3192051</v>
      </c>
      <c r="J49" s="19">
        <v>4614112</v>
      </c>
      <c r="K49" s="20">
        <v>4454131</v>
      </c>
      <c r="L49" s="20">
        <v>7679932</v>
      </c>
      <c r="M49" s="19">
        <v>7841959</v>
      </c>
      <c r="N49" s="19">
        <v>7619025</v>
      </c>
      <c r="O49" s="20">
        <v>23140916</v>
      </c>
      <c r="P49" s="20">
        <v>6827476</v>
      </c>
      <c r="Q49" s="19">
        <v>1682833</v>
      </c>
      <c r="R49" s="19">
        <v>5467820</v>
      </c>
      <c r="S49" s="20">
        <v>13978129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592469475</v>
      </c>
      <c r="E50" s="19">
        <v>596650049</v>
      </c>
      <c r="F50" s="19">
        <v>425513729</v>
      </c>
      <c r="G50" s="21">
        <f>IF(($E50      =0),0,($F50      /$E50      ))</f>
        <v>0.71317136353742261</v>
      </c>
      <c r="H50" s="20">
        <v>42747098</v>
      </c>
      <c r="I50" s="19">
        <v>46247476</v>
      </c>
      <c r="J50" s="19">
        <v>69511284</v>
      </c>
      <c r="K50" s="20">
        <v>158505858</v>
      </c>
      <c r="L50" s="20">
        <v>49330219</v>
      </c>
      <c r="M50" s="19">
        <v>50923843</v>
      </c>
      <c r="N50" s="19">
        <v>50212600</v>
      </c>
      <c r="O50" s="20">
        <v>150466662</v>
      </c>
      <c r="P50" s="20">
        <v>41777639</v>
      </c>
      <c r="Q50" s="19">
        <v>32211090</v>
      </c>
      <c r="R50" s="19">
        <v>42552480</v>
      </c>
      <c r="S50" s="20">
        <v>116541209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1204979545</v>
      </c>
      <c r="E51" s="12">
        <f>SUM(E46:E50)</f>
        <v>1272695748</v>
      </c>
      <c r="F51" s="12">
        <f>SUM(F46:F50)</f>
        <v>734091444</v>
      </c>
      <c r="G51" s="14">
        <f>IF(($E51      =0),0,($F51      /$E51      ))</f>
        <v>0.57680042158827105</v>
      </c>
      <c r="H51" s="13">
        <f>SUM(H46:H50)</f>
        <v>63223037</v>
      </c>
      <c r="I51" s="12">
        <f>SUM(I46:I50)</f>
        <v>82317694</v>
      </c>
      <c r="J51" s="12">
        <f>SUM(J46:J50)</f>
        <v>111095562</v>
      </c>
      <c r="K51" s="13">
        <f>SUM(K46:K50)</f>
        <v>256636293</v>
      </c>
      <c r="L51" s="13">
        <f>SUM(L46:L50)</f>
        <v>95528045</v>
      </c>
      <c r="M51" s="12">
        <f>SUM(M46:M50)</f>
        <v>87611850</v>
      </c>
      <c r="N51" s="12">
        <f>SUM(N46:N50)</f>
        <v>100688086</v>
      </c>
      <c r="O51" s="13">
        <f>SUM(O46:O50)</f>
        <v>283827981</v>
      </c>
      <c r="P51" s="13">
        <f>SUM(P46:P50)</f>
        <v>62180489</v>
      </c>
      <c r="Q51" s="12">
        <f>SUM(Q46:Q50)</f>
        <v>54988800</v>
      </c>
      <c r="R51" s="12">
        <f>SUM(R46:R50)</f>
        <v>76457881</v>
      </c>
      <c r="S51" s="13">
        <f>SUM(S46:S50)</f>
        <v>193627170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10206584885</v>
      </c>
      <c r="E52" s="12">
        <f>SUM(E6:E7,E9:E16,E18:E24,E26:E32,E34:E37,E39:E44,E46:E50)</f>
        <v>11185945618</v>
      </c>
      <c r="F52" s="12">
        <f>SUM(F6:F7,F9:F16,F18:F24,F26:F32,F34:F37,F39:F44,F46:F50)</f>
        <v>5220007794</v>
      </c>
      <c r="G52" s="14">
        <f>IF(($E52      =0),0,($F52      /$E52      ))</f>
        <v>0.46665771247807258</v>
      </c>
      <c r="H52" s="13">
        <f>SUM(H6:H7,H9:H16,H18:H24,H26:H32,H34:H37,H39:H44,H46:H50)</f>
        <v>720312055</v>
      </c>
      <c r="I52" s="12">
        <f>SUM(I6:I7,I9:I16,I18:I24,I26:I32,I34:I37,I39:I44,I46:I50)</f>
        <v>467813013</v>
      </c>
      <c r="J52" s="12">
        <f>SUM(J6:J7,J9:J16,J18:J24,J26:J32,J34:J37,J39:J44,J46:J50)</f>
        <v>520200075</v>
      </c>
      <c r="K52" s="13">
        <f>SUM(K6:K7,K9:K16,K18:K24,K26:K32,K34:K37,K39:K44,K46:K50)</f>
        <v>1708325143</v>
      </c>
      <c r="L52" s="13">
        <f>SUM(L6:L7,L9:L16,L18:L24,L26:L32,L34:L37,L39:L44,L46:L50)</f>
        <v>660600443</v>
      </c>
      <c r="M52" s="12">
        <f>SUM(M6:M7,M9:M16,M18:M24,M26:M32,M34:M37,M39:M44,M46:M50)</f>
        <v>574787174</v>
      </c>
      <c r="N52" s="12">
        <f>SUM(N6:N7,N9:N16,N18:N24,N26:N32,N34:N37,N39:N44,N46:N50)</f>
        <v>939071974</v>
      </c>
      <c r="O52" s="13">
        <f>SUM(O6:O7,O9:O16,O18:O24,O26:O32,O34:O37,O39:O44,O46:O50)</f>
        <v>2174459591</v>
      </c>
      <c r="P52" s="13">
        <f>SUM(P6:P7,P9:P16,P18:P24,P26:P32,P34:P37,P39:P44,P46:P50)</f>
        <v>276702564</v>
      </c>
      <c r="Q52" s="12">
        <f>SUM(Q6:Q7,Q9:Q16,Q18:Q24,Q26:Q32,Q34:Q37,Q39:Q44,Q46:Q50)</f>
        <v>431027400</v>
      </c>
      <c r="R52" s="12">
        <f>SUM(R6:R7,R9:R16,R18:R24,R26:R32,R34:R37,R39:R44,R46:R50)</f>
        <v>629493096</v>
      </c>
      <c r="S52" s="13">
        <f>SUM(S6:S7,S9:S16,S18:S24,S26:S32,S34:S37,S39:S44,S46:S50)</f>
        <v>1337223060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1343987464</v>
      </c>
      <c r="E55" s="19">
        <v>1417041824</v>
      </c>
      <c r="F55" s="19">
        <v>601468112</v>
      </c>
      <c r="G55" s="21">
        <f>IF(($E55      =0),0,($F55      /$E55      ))</f>
        <v>0.42445332368679611</v>
      </c>
      <c r="H55" s="20">
        <v>12020609</v>
      </c>
      <c r="I55" s="19">
        <v>-3403758</v>
      </c>
      <c r="J55" s="19">
        <v>95909588</v>
      </c>
      <c r="K55" s="20">
        <v>104526439</v>
      </c>
      <c r="L55" s="20">
        <v>85546076</v>
      </c>
      <c r="M55" s="19">
        <v>92132075</v>
      </c>
      <c r="N55" s="19">
        <v>124859358</v>
      </c>
      <c r="O55" s="20">
        <v>302537509</v>
      </c>
      <c r="P55" s="20">
        <v>63657649</v>
      </c>
      <c r="Q55" s="19">
        <v>42165832</v>
      </c>
      <c r="R55" s="19">
        <v>88580683</v>
      </c>
      <c r="S55" s="20">
        <v>194404164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1343987464</v>
      </c>
      <c r="E56" s="12">
        <f>E55</f>
        <v>1417041824</v>
      </c>
      <c r="F56" s="12">
        <f>F55</f>
        <v>601468112</v>
      </c>
      <c r="G56" s="14">
        <f>IF(($E56      =0),0,($F56      /$E56      ))</f>
        <v>0.42445332368679611</v>
      </c>
      <c r="H56" s="13">
        <f>H55</f>
        <v>12020609</v>
      </c>
      <c r="I56" s="12">
        <f>I55</f>
        <v>-3403758</v>
      </c>
      <c r="J56" s="12">
        <f>J55</f>
        <v>95909588</v>
      </c>
      <c r="K56" s="13">
        <f>K55</f>
        <v>104526439</v>
      </c>
      <c r="L56" s="13">
        <f>L55</f>
        <v>85546076</v>
      </c>
      <c r="M56" s="12">
        <f>M55</f>
        <v>92132075</v>
      </c>
      <c r="N56" s="12">
        <f>N55</f>
        <v>124859358</v>
      </c>
      <c r="O56" s="13">
        <f>O55</f>
        <v>302537509</v>
      </c>
      <c r="P56" s="13">
        <f>P55</f>
        <v>63657649</v>
      </c>
      <c r="Q56" s="12">
        <f>Q55</f>
        <v>42165832</v>
      </c>
      <c r="R56" s="12">
        <f>R55</f>
        <v>88580683</v>
      </c>
      <c r="S56" s="13">
        <f>S55</f>
        <v>194404164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40044260</v>
      </c>
      <c r="E57" s="19">
        <v>41020847</v>
      </c>
      <c r="F57" s="19">
        <v>2756435</v>
      </c>
      <c r="G57" s="21">
        <f>IF(($E57      =0),0,($F57      /$E57      ))</f>
        <v>6.7195955266355176E-2</v>
      </c>
      <c r="H57" s="20">
        <v>0</v>
      </c>
      <c r="I57" s="19">
        <v>580584</v>
      </c>
      <c r="J57" s="19">
        <v>0</v>
      </c>
      <c r="K57" s="20">
        <v>580584</v>
      </c>
      <c r="L57" s="20">
        <v>611946</v>
      </c>
      <c r="M57" s="19">
        <v>447621</v>
      </c>
      <c r="N57" s="19">
        <v>618517</v>
      </c>
      <c r="O57" s="20">
        <v>1678084</v>
      </c>
      <c r="P57" s="20">
        <v>7390</v>
      </c>
      <c r="Q57" s="19">
        <v>490377</v>
      </c>
      <c r="R57" s="19">
        <v>0</v>
      </c>
      <c r="S57" s="20">
        <v>497767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50378251</v>
      </c>
      <c r="E58" s="19">
        <v>56732101</v>
      </c>
      <c r="F58" s="19">
        <v>12951626</v>
      </c>
      <c r="G58" s="21">
        <f>IF(($E58      =0),0,($F58      /$E58      ))</f>
        <v>0.22829448886442616</v>
      </c>
      <c r="H58" s="20">
        <v>0</v>
      </c>
      <c r="I58" s="19">
        <v>2230761</v>
      </c>
      <c r="J58" s="19">
        <v>1186906</v>
      </c>
      <c r="K58" s="20">
        <v>3417667</v>
      </c>
      <c r="L58" s="20">
        <v>1047160</v>
      </c>
      <c r="M58" s="19">
        <v>2045885</v>
      </c>
      <c r="N58" s="19">
        <v>3167642</v>
      </c>
      <c r="O58" s="20">
        <v>6260687</v>
      </c>
      <c r="P58" s="20">
        <v>0</v>
      </c>
      <c r="Q58" s="19">
        <v>2469769</v>
      </c>
      <c r="R58" s="19">
        <v>803503</v>
      </c>
      <c r="S58" s="20">
        <v>3273272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48221808</v>
      </c>
      <c r="E59" s="19">
        <v>51551022</v>
      </c>
      <c r="F59" s="19">
        <v>363548</v>
      </c>
      <c r="G59" s="21">
        <f>IF(($E59      =0),0,($F59      /$E59      ))</f>
        <v>7.0521977236455173E-3</v>
      </c>
      <c r="H59" s="20">
        <v>0</v>
      </c>
      <c r="I59" s="19">
        <v>245</v>
      </c>
      <c r="J59" s="19">
        <v>0</v>
      </c>
      <c r="K59" s="20">
        <v>245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363303</v>
      </c>
      <c r="R59" s="19">
        <v>0</v>
      </c>
      <c r="S59" s="20">
        <v>363303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3914000</v>
      </c>
      <c r="E60" s="19">
        <v>3914000</v>
      </c>
      <c r="F60" s="19">
        <v>156984</v>
      </c>
      <c r="G60" s="21">
        <f>IF(($E60      =0),0,($F60      /$E60      ))</f>
        <v>4.0108329075114975E-2</v>
      </c>
      <c r="H60" s="20">
        <v>19737</v>
      </c>
      <c r="I60" s="19">
        <v>47087</v>
      </c>
      <c r="J60" s="19">
        <v>21989446</v>
      </c>
      <c r="K60" s="20">
        <v>22056270</v>
      </c>
      <c r="L60" s="20">
        <v>-21976839</v>
      </c>
      <c r="M60" s="19">
        <v>0</v>
      </c>
      <c r="N60" s="19">
        <v>15388</v>
      </c>
      <c r="O60" s="20">
        <v>-21961451</v>
      </c>
      <c r="P60" s="20">
        <v>0</v>
      </c>
      <c r="Q60" s="19">
        <v>43066</v>
      </c>
      <c r="R60" s="19">
        <v>19099</v>
      </c>
      <c r="S60" s="20">
        <v>62165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142558319</v>
      </c>
      <c r="E61" s="12">
        <f>SUM(E57:E60)</f>
        <v>153217970</v>
      </c>
      <c r="F61" s="12">
        <f>SUM(F57:F60)</f>
        <v>16228593</v>
      </c>
      <c r="G61" s="14">
        <f>IF(($E61      =0),0,($F61      /$E61      ))</f>
        <v>0.10591833973521513</v>
      </c>
      <c r="H61" s="13">
        <f>SUM(H57:H60)</f>
        <v>19737</v>
      </c>
      <c r="I61" s="12">
        <f>SUM(I57:I60)</f>
        <v>2858677</v>
      </c>
      <c r="J61" s="12">
        <f>SUM(J57:J60)</f>
        <v>23176352</v>
      </c>
      <c r="K61" s="13">
        <f>SUM(K57:K60)</f>
        <v>26054766</v>
      </c>
      <c r="L61" s="13">
        <f>SUM(L57:L60)</f>
        <v>-20317733</v>
      </c>
      <c r="M61" s="12">
        <f>SUM(M57:M60)</f>
        <v>2493506</v>
      </c>
      <c r="N61" s="12">
        <f>SUM(N57:N60)</f>
        <v>3801547</v>
      </c>
      <c r="O61" s="13">
        <f>SUM(O57:O60)</f>
        <v>-14022680</v>
      </c>
      <c r="P61" s="13">
        <f>SUM(P57:P60)</f>
        <v>7390</v>
      </c>
      <c r="Q61" s="12">
        <f>SUM(Q57:Q60)</f>
        <v>3366515</v>
      </c>
      <c r="R61" s="12">
        <f>SUM(R57:R60)</f>
        <v>822602</v>
      </c>
      <c r="S61" s="13">
        <f>SUM(S57:S60)</f>
        <v>4196507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77730541</v>
      </c>
      <c r="E62" s="19">
        <v>62644700</v>
      </c>
      <c r="F62" s="19">
        <v>-1666029807</v>
      </c>
      <c r="G62" s="21">
        <f>IF(($E62      =0),0,($F62      /$E62      ))</f>
        <v>-26.594904389357758</v>
      </c>
      <c r="H62" s="20">
        <v>0</v>
      </c>
      <c r="I62" s="19">
        <v>2720302</v>
      </c>
      <c r="J62" s="19">
        <v>-1676468890</v>
      </c>
      <c r="K62" s="20">
        <v>-1673748588</v>
      </c>
      <c r="L62" s="20">
        <v>165576</v>
      </c>
      <c r="M62" s="19">
        <v>3403595</v>
      </c>
      <c r="N62" s="19">
        <v>17098</v>
      </c>
      <c r="O62" s="20">
        <v>3586269</v>
      </c>
      <c r="P62" s="20">
        <v>6534</v>
      </c>
      <c r="Q62" s="19">
        <v>4107748</v>
      </c>
      <c r="R62" s="19">
        <v>18230</v>
      </c>
      <c r="S62" s="20">
        <v>4132512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42079866</v>
      </c>
      <c r="E63" s="19">
        <v>42079866</v>
      </c>
      <c r="F63" s="19">
        <v>24459534</v>
      </c>
      <c r="G63" s="21">
        <f>IF(($E63      =0),0,($F63      /$E63      ))</f>
        <v>0.58126454109906145</v>
      </c>
      <c r="H63" s="20">
        <v>992962</v>
      </c>
      <c r="I63" s="19">
        <v>1368115</v>
      </c>
      <c r="J63" s="19">
        <v>1285350</v>
      </c>
      <c r="K63" s="20">
        <v>3646427</v>
      </c>
      <c r="L63" s="20">
        <v>3549863</v>
      </c>
      <c r="M63" s="19">
        <v>597997</v>
      </c>
      <c r="N63" s="19">
        <v>8355479</v>
      </c>
      <c r="O63" s="20">
        <v>12503339</v>
      </c>
      <c r="P63" s="20">
        <v>2398789</v>
      </c>
      <c r="Q63" s="19">
        <v>2544838</v>
      </c>
      <c r="R63" s="19">
        <v>3366141</v>
      </c>
      <c r="S63" s="20">
        <v>8309768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41201000</v>
      </c>
      <c r="E64" s="19">
        <v>45915000</v>
      </c>
      <c r="F64" s="19">
        <v>29085230</v>
      </c>
      <c r="G64" s="21">
        <f>IF(($E64      =0),0,($F64      /$E64      ))</f>
        <v>0.63345812915169331</v>
      </c>
      <c r="H64" s="20">
        <v>6335318</v>
      </c>
      <c r="I64" s="19">
        <v>3423984</v>
      </c>
      <c r="J64" s="19">
        <v>3063</v>
      </c>
      <c r="K64" s="20">
        <v>9762365</v>
      </c>
      <c r="L64" s="20">
        <v>5450528</v>
      </c>
      <c r="M64" s="19">
        <v>1407056</v>
      </c>
      <c r="N64" s="19">
        <v>4544990</v>
      </c>
      <c r="O64" s="20">
        <v>11402574</v>
      </c>
      <c r="P64" s="20">
        <v>3024301</v>
      </c>
      <c r="Q64" s="19">
        <v>3091956</v>
      </c>
      <c r="R64" s="19">
        <v>1804034</v>
      </c>
      <c r="S64" s="20">
        <v>7920291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140263000</v>
      </c>
      <c r="E65" s="19">
        <v>188200408</v>
      </c>
      <c r="F65" s="19">
        <v>133449352</v>
      </c>
      <c r="G65" s="21">
        <f>IF(($E65      =0),0,($F65      /$E65      ))</f>
        <v>0.70908109827264565</v>
      </c>
      <c r="H65" s="20">
        <v>11111171</v>
      </c>
      <c r="I65" s="19">
        <v>34343894</v>
      </c>
      <c r="J65" s="19">
        <v>13558159</v>
      </c>
      <c r="K65" s="20">
        <v>59013224</v>
      </c>
      <c r="L65" s="20">
        <v>15339885</v>
      </c>
      <c r="M65" s="19">
        <v>7667012</v>
      </c>
      <c r="N65" s="19">
        <v>15635395</v>
      </c>
      <c r="O65" s="20">
        <v>38642292</v>
      </c>
      <c r="P65" s="20">
        <v>9635101</v>
      </c>
      <c r="Q65" s="19">
        <v>20171527</v>
      </c>
      <c r="R65" s="19">
        <v>5987208</v>
      </c>
      <c r="S65" s="20">
        <v>35793836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57483500</v>
      </c>
      <c r="E66" s="19">
        <v>79352588</v>
      </c>
      <c r="F66" s="19">
        <v>33148500</v>
      </c>
      <c r="G66" s="21">
        <f>IF(($E66      =0),0,($F66      /$E66      ))</f>
        <v>0.41773684810380729</v>
      </c>
      <c r="H66" s="20">
        <v>2646096</v>
      </c>
      <c r="I66" s="19">
        <v>3320531</v>
      </c>
      <c r="J66" s="19">
        <v>6350965</v>
      </c>
      <c r="K66" s="20">
        <v>12317592</v>
      </c>
      <c r="L66" s="20">
        <v>5813085</v>
      </c>
      <c r="M66" s="19">
        <v>1214133</v>
      </c>
      <c r="N66" s="19">
        <v>7556777</v>
      </c>
      <c r="O66" s="20">
        <v>14583995</v>
      </c>
      <c r="P66" s="20">
        <v>1095784</v>
      </c>
      <c r="Q66" s="19">
        <v>5151129</v>
      </c>
      <c r="R66" s="19">
        <v>0</v>
      </c>
      <c r="S66" s="20">
        <v>6246913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450000</v>
      </c>
      <c r="E67" s="19">
        <v>450000</v>
      </c>
      <c r="F67" s="19">
        <v>29950</v>
      </c>
      <c r="G67" s="21">
        <f>IF(($E67      =0),0,($F67      /$E67      ))</f>
        <v>6.6555555555555562E-2</v>
      </c>
      <c r="H67" s="20">
        <v>0</v>
      </c>
      <c r="I67" s="19">
        <v>0</v>
      </c>
      <c r="J67" s="19">
        <v>0</v>
      </c>
      <c r="K67" s="20">
        <v>0</v>
      </c>
      <c r="L67" s="20">
        <v>29950</v>
      </c>
      <c r="M67" s="19">
        <v>0</v>
      </c>
      <c r="N67" s="19">
        <v>0</v>
      </c>
      <c r="O67" s="20">
        <v>29950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359207907</v>
      </c>
      <c r="E68" s="12">
        <f>SUM(E62:E67)</f>
        <v>418642562</v>
      </c>
      <c r="F68" s="12">
        <f>SUM(F62:F67)</f>
        <v>-1445857241</v>
      </c>
      <c r="G68" s="14">
        <f>IF(($E68      =0),0,($F68      /$E68      ))</f>
        <v>-3.4536795162265417</v>
      </c>
      <c r="H68" s="13">
        <f>SUM(H62:H67)</f>
        <v>21085547</v>
      </c>
      <c r="I68" s="12">
        <f>SUM(I62:I67)</f>
        <v>45176826</v>
      </c>
      <c r="J68" s="12">
        <f>SUM(J62:J67)</f>
        <v>-1655271353</v>
      </c>
      <c r="K68" s="13">
        <f>SUM(K62:K67)</f>
        <v>-1589008980</v>
      </c>
      <c r="L68" s="13">
        <f>SUM(L62:L67)</f>
        <v>30348887</v>
      </c>
      <c r="M68" s="12">
        <f>SUM(M62:M67)</f>
        <v>14289793</v>
      </c>
      <c r="N68" s="12">
        <f>SUM(N62:N67)</f>
        <v>36109739</v>
      </c>
      <c r="O68" s="13">
        <f>SUM(O62:O67)</f>
        <v>80748419</v>
      </c>
      <c r="P68" s="13">
        <f>SUM(P62:P67)</f>
        <v>16160509</v>
      </c>
      <c r="Q68" s="12">
        <f>SUM(Q62:Q67)</f>
        <v>35067198</v>
      </c>
      <c r="R68" s="12">
        <f>SUM(R62:R67)</f>
        <v>11175613</v>
      </c>
      <c r="S68" s="13">
        <f>SUM(S62:S67)</f>
        <v>62403320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287594868</v>
      </c>
      <c r="E69" s="19">
        <v>287539776</v>
      </c>
      <c r="F69" s="19">
        <v>154292344</v>
      </c>
      <c r="G69" s="21">
        <f>IF(($E69      =0),0,($F69      /$E69      ))</f>
        <v>0.53659478402042016</v>
      </c>
      <c r="H69" s="20">
        <v>18711836</v>
      </c>
      <c r="I69" s="19">
        <v>6212416</v>
      </c>
      <c r="J69" s="19">
        <v>24660691</v>
      </c>
      <c r="K69" s="20">
        <v>49584943</v>
      </c>
      <c r="L69" s="20">
        <v>30804943</v>
      </c>
      <c r="M69" s="19">
        <v>20724815</v>
      </c>
      <c r="N69" s="19">
        <v>10130956</v>
      </c>
      <c r="O69" s="20">
        <v>61660714</v>
      </c>
      <c r="P69" s="20">
        <v>15369542</v>
      </c>
      <c r="Q69" s="19">
        <v>13248946</v>
      </c>
      <c r="R69" s="19">
        <v>14428199</v>
      </c>
      <c r="S69" s="20">
        <v>43046687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146249241</v>
      </c>
      <c r="E70" s="19">
        <v>164689990</v>
      </c>
      <c r="F70" s="19">
        <v>119251881</v>
      </c>
      <c r="G70" s="21">
        <f>IF(($E70      =0),0,($F70      /$E70      ))</f>
        <v>0.72409914530931718</v>
      </c>
      <c r="H70" s="20">
        <v>4961186</v>
      </c>
      <c r="I70" s="19">
        <v>11133500</v>
      </c>
      <c r="J70" s="19">
        <v>10594160</v>
      </c>
      <c r="K70" s="20">
        <v>26688846</v>
      </c>
      <c r="L70" s="20">
        <v>14411829</v>
      </c>
      <c r="M70" s="19">
        <v>14630295</v>
      </c>
      <c r="N70" s="19">
        <v>15715523</v>
      </c>
      <c r="O70" s="20">
        <v>44757647</v>
      </c>
      <c r="P70" s="20">
        <v>20408364</v>
      </c>
      <c r="Q70" s="19">
        <v>13497015</v>
      </c>
      <c r="R70" s="19">
        <v>13900009</v>
      </c>
      <c r="S70" s="20">
        <v>47805388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212841009</v>
      </c>
      <c r="E71" s="19">
        <v>212841009</v>
      </c>
      <c r="F71" s="19">
        <v>65013062</v>
      </c>
      <c r="G71" s="21">
        <f>IF(($E71      =0),0,($F71      /$E71      ))</f>
        <v>0.30545364497872685</v>
      </c>
      <c r="H71" s="20">
        <v>1768481</v>
      </c>
      <c r="I71" s="19">
        <v>3860722</v>
      </c>
      <c r="J71" s="19">
        <v>2690384</v>
      </c>
      <c r="K71" s="20">
        <v>8319587</v>
      </c>
      <c r="L71" s="20">
        <v>5399743</v>
      </c>
      <c r="M71" s="19">
        <v>8566584</v>
      </c>
      <c r="N71" s="19">
        <v>26079246</v>
      </c>
      <c r="O71" s="20">
        <v>40045573</v>
      </c>
      <c r="P71" s="20">
        <v>1196764</v>
      </c>
      <c r="Q71" s="19">
        <v>8383768</v>
      </c>
      <c r="R71" s="19">
        <v>7067370</v>
      </c>
      <c r="S71" s="20">
        <v>16647902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316680865</v>
      </c>
      <c r="E72" s="19">
        <v>371522370</v>
      </c>
      <c r="F72" s="19">
        <v>193169997</v>
      </c>
      <c r="G72" s="21">
        <f>IF(($E72      =0),0,($F72      /$E72      ))</f>
        <v>0.51994176555236771</v>
      </c>
      <c r="H72" s="20">
        <v>2246769</v>
      </c>
      <c r="I72" s="19">
        <v>12452021</v>
      </c>
      <c r="J72" s="19">
        <v>10349782</v>
      </c>
      <c r="K72" s="20">
        <v>25048572</v>
      </c>
      <c r="L72" s="20">
        <v>11498141</v>
      </c>
      <c r="M72" s="19">
        <v>56568108</v>
      </c>
      <c r="N72" s="19">
        <v>14120747</v>
      </c>
      <c r="O72" s="20">
        <v>82186996</v>
      </c>
      <c r="P72" s="20">
        <v>1835218</v>
      </c>
      <c r="Q72" s="19">
        <v>36372645</v>
      </c>
      <c r="R72" s="19">
        <v>47726566</v>
      </c>
      <c r="S72" s="20">
        <v>85934429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44113000</v>
      </c>
      <c r="E73" s="19">
        <v>44963042</v>
      </c>
      <c r="F73" s="19">
        <v>22246758</v>
      </c>
      <c r="G73" s="21">
        <f>IF(($E73      =0),0,($F73      /$E73      ))</f>
        <v>0.49477875629500334</v>
      </c>
      <c r="H73" s="20">
        <v>0</v>
      </c>
      <c r="I73" s="19">
        <v>2578306</v>
      </c>
      <c r="J73" s="19">
        <v>4307972</v>
      </c>
      <c r="K73" s="20">
        <v>6886278</v>
      </c>
      <c r="L73" s="20">
        <v>5080445</v>
      </c>
      <c r="M73" s="19">
        <v>2993365</v>
      </c>
      <c r="N73" s="19">
        <v>2305105</v>
      </c>
      <c r="O73" s="20">
        <v>10378915</v>
      </c>
      <c r="P73" s="20">
        <v>291780</v>
      </c>
      <c r="Q73" s="19">
        <v>1628625</v>
      </c>
      <c r="R73" s="19">
        <v>3061160</v>
      </c>
      <c r="S73" s="20">
        <v>4981565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34810650</v>
      </c>
      <c r="E74" s="19">
        <v>43310650</v>
      </c>
      <c r="F74" s="19">
        <v>10553715</v>
      </c>
      <c r="G74" s="21">
        <f>IF(($E74      =0),0,($F74      /$E74      ))</f>
        <v>0.24367482362883033</v>
      </c>
      <c r="H74" s="20">
        <v>0</v>
      </c>
      <c r="I74" s="19">
        <v>156522</v>
      </c>
      <c r="J74" s="19">
        <v>2939677</v>
      </c>
      <c r="K74" s="20">
        <v>3096199</v>
      </c>
      <c r="L74" s="20">
        <v>2449679</v>
      </c>
      <c r="M74" s="19">
        <v>923152</v>
      </c>
      <c r="N74" s="19">
        <v>1582051</v>
      </c>
      <c r="O74" s="20">
        <v>4954882</v>
      </c>
      <c r="P74" s="20">
        <v>2502634</v>
      </c>
      <c r="Q74" s="19">
        <v>0</v>
      </c>
      <c r="R74" s="19">
        <v>0</v>
      </c>
      <c r="S74" s="20">
        <v>2502634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9920004</v>
      </c>
      <c r="E75" s="19">
        <v>7512624</v>
      </c>
      <c r="F75" s="19">
        <v>2469743</v>
      </c>
      <c r="G75" s="21">
        <f>IF(($E75      =0),0,($F75      /$E75      ))</f>
        <v>0.32874572186761908</v>
      </c>
      <c r="H75" s="20">
        <v>480473</v>
      </c>
      <c r="I75" s="19">
        <v>97398</v>
      </c>
      <c r="J75" s="19">
        <v>1661148</v>
      </c>
      <c r="K75" s="20">
        <v>2239019</v>
      </c>
      <c r="L75" s="20">
        <v>0</v>
      </c>
      <c r="M75" s="19">
        <v>0</v>
      </c>
      <c r="N75" s="19">
        <v>227724</v>
      </c>
      <c r="O75" s="20">
        <v>227724</v>
      </c>
      <c r="P75" s="20">
        <v>0</v>
      </c>
      <c r="Q75" s="19">
        <v>0</v>
      </c>
      <c r="R75" s="19">
        <v>3000</v>
      </c>
      <c r="S75" s="20">
        <v>3000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1052209637</v>
      </c>
      <c r="E76" s="12">
        <f>SUM(E69:E75)</f>
        <v>1132379461</v>
      </c>
      <c r="F76" s="12">
        <f>SUM(F69:F75)</f>
        <v>566997500</v>
      </c>
      <c r="G76" s="14">
        <f>IF(($E76      =0),0,($F76      /$E76      ))</f>
        <v>0.50071333817666264</v>
      </c>
      <c r="H76" s="13">
        <f>SUM(H69:H75)</f>
        <v>28168745</v>
      </c>
      <c r="I76" s="12">
        <f>SUM(I69:I75)</f>
        <v>36490885</v>
      </c>
      <c r="J76" s="12">
        <f>SUM(J69:J75)</f>
        <v>57203814</v>
      </c>
      <c r="K76" s="13">
        <f>SUM(K69:K75)</f>
        <v>121863444</v>
      </c>
      <c r="L76" s="13">
        <f>SUM(L69:L75)</f>
        <v>69644780</v>
      </c>
      <c r="M76" s="12">
        <f>SUM(M69:M75)</f>
        <v>104406319</v>
      </c>
      <c r="N76" s="12">
        <f>SUM(N69:N75)</f>
        <v>70161352</v>
      </c>
      <c r="O76" s="13">
        <f>SUM(O69:O75)</f>
        <v>244212451</v>
      </c>
      <c r="P76" s="13">
        <f>SUM(P69:P75)</f>
        <v>41604302</v>
      </c>
      <c r="Q76" s="12">
        <f>SUM(Q69:Q75)</f>
        <v>73130999</v>
      </c>
      <c r="R76" s="12">
        <f>SUM(R69:R75)</f>
        <v>86186304</v>
      </c>
      <c r="S76" s="13">
        <f>SUM(S69:S75)</f>
        <v>200921605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95021271</v>
      </c>
      <c r="E77" s="19">
        <v>85879228</v>
      </c>
      <c r="F77" s="19">
        <v>26795063</v>
      </c>
      <c r="G77" s="21">
        <f>IF(($E77      =0),0,($F77      /$E77      ))</f>
        <v>0.31200866174530584</v>
      </c>
      <c r="H77" s="20">
        <v>12929</v>
      </c>
      <c r="I77" s="19">
        <v>9704158</v>
      </c>
      <c r="J77" s="19">
        <v>2494552</v>
      </c>
      <c r="K77" s="20">
        <v>12211639</v>
      </c>
      <c r="L77" s="20">
        <v>6917617</v>
      </c>
      <c r="M77" s="19">
        <v>679892</v>
      </c>
      <c r="N77" s="19">
        <v>3013866</v>
      </c>
      <c r="O77" s="20">
        <v>10611375</v>
      </c>
      <c r="P77" s="20">
        <v>1536828</v>
      </c>
      <c r="Q77" s="19">
        <v>158662</v>
      </c>
      <c r="R77" s="19">
        <v>2276559</v>
      </c>
      <c r="S77" s="20">
        <v>3972049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171207399</v>
      </c>
      <c r="E78" s="19">
        <v>202007399</v>
      </c>
      <c r="F78" s="19">
        <v>97644465</v>
      </c>
      <c r="G78" s="21">
        <f>IF(($E78      =0),0,($F78      /$E78      ))</f>
        <v>0.48337073534618402</v>
      </c>
      <c r="H78" s="20">
        <v>1342864</v>
      </c>
      <c r="I78" s="19">
        <v>7925745</v>
      </c>
      <c r="J78" s="19">
        <v>6479666</v>
      </c>
      <c r="K78" s="20">
        <v>15748275</v>
      </c>
      <c r="L78" s="20">
        <v>4421392</v>
      </c>
      <c r="M78" s="19">
        <v>18998005</v>
      </c>
      <c r="N78" s="19">
        <v>19393348</v>
      </c>
      <c r="O78" s="20">
        <v>42812745</v>
      </c>
      <c r="P78" s="20">
        <v>6261413</v>
      </c>
      <c r="Q78" s="19">
        <v>9144533</v>
      </c>
      <c r="R78" s="19">
        <v>23677499</v>
      </c>
      <c r="S78" s="20">
        <v>39083445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163206950</v>
      </c>
      <c r="E79" s="19">
        <v>154903172</v>
      </c>
      <c r="F79" s="19">
        <v>50753913</v>
      </c>
      <c r="G79" s="21">
        <f>IF(($E79      =0),0,($F79      /$E79      ))</f>
        <v>0.32764928144918815</v>
      </c>
      <c r="H79" s="20">
        <v>6506804</v>
      </c>
      <c r="I79" s="19">
        <v>0</v>
      </c>
      <c r="J79" s="19">
        <v>9546328</v>
      </c>
      <c r="K79" s="20">
        <v>16053132</v>
      </c>
      <c r="L79" s="20">
        <v>7838301</v>
      </c>
      <c r="M79" s="19">
        <v>4943084</v>
      </c>
      <c r="N79" s="19">
        <v>15150988</v>
      </c>
      <c r="O79" s="20">
        <v>27932373</v>
      </c>
      <c r="P79" s="20">
        <v>2159338</v>
      </c>
      <c r="Q79" s="19">
        <v>5070459</v>
      </c>
      <c r="R79" s="19">
        <v>-461389</v>
      </c>
      <c r="S79" s="20">
        <v>6768408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39243750</v>
      </c>
      <c r="E80" s="19">
        <v>7382098</v>
      </c>
      <c r="F80" s="19">
        <v>4174212</v>
      </c>
      <c r="G80" s="21">
        <f>IF(($E80      =0),0,($F80      /$E80      ))</f>
        <v>0.56545063476534718</v>
      </c>
      <c r="H80" s="20">
        <v>0</v>
      </c>
      <c r="I80" s="19">
        <v>1066821</v>
      </c>
      <c r="J80" s="19">
        <v>224015</v>
      </c>
      <c r="K80" s="20">
        <v>1290836</v>
      </c>
      <c r="L80" s="20">
        <v>0</v>
      </c>
      <c r="M80" s="19">
        <v>0</v>
      </c>
      <c r="N80" s="19">
        <v>0</v>
      </c>
      <c r="O80" s="20">
        <v>0</v>
      </c>
      <c r="P80" s="20">
        <v>2883376</v>
      </c>
      <c r="Q80" s="19">
        <v>0</v>
      </c>
      <c r="R80" s="19">
        <v>0</v>
      </c>
      <c r="S80" s="20">
        <v>2883376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4000000</v>
      </c>
      <c r="E81" s="19">
        <v>31221549</v>
      </c>
      <c r="F81" s="19">
        <v>9109238</v>
      </c>
      <c r="G81" s="21">
        <f>IF(($E81      =0),0,($F81      /$E81      ))</f>
        <v>0.29176124477360171</v>
      </c>
      <c r="H81" s="20">
        <v>0</v>
      </c>
      <c r="I81" s="19">
        <v>2680</v>
      </c>
      <c r="J81" s="19">
        <v>6512</v>
      </c>
      <c r="K81" s="20">
        <v>9192</v>
      </c>
      <c r="L81" s="20">
        <v>3697976</v>
      </c>
      <c r="M81" s="19">
        <v>1697204</v>
      </c>
      <c r="N81" s="19">
        <v>1313038</v>
      </c>
      <c r="O81" s="20">
        <v>6708218</v>
      </c>
      <c r="P81" s="20">
        <v>907467</v>
      </c>
      <c r="Q81" s="19">
        <v>27694</v>
      </c>
      <c r="R81" s="19">
        <v>1456667</v>
      </c>
      <c r="S81" s="20">
        <v>2391828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472679370</v>
      </c>
      <c r="E82" s="12">
        <f>SUM(E77:E81)</f>
        <v>481393446</v>
      </c>
      <c r="F82" s="12">
        <f>SUM(F77:F81)</f>
        <v>188476891</v>
      </c>
      <c r="G82" s="14">
        <f>IF(($E82      =0),0,($F82      /$E82      ))</f>
        <v>0.39152359170257583</v>
      </c>
      <c r="H82" s="13">
        <f>SUM(H77:H81)</f>
        <v>7862597</v>
      </c>
      <c r="I82" s="12">
        <f>SUM(I77:I81)</f>
        <v>18699404</v>
      </c>
      <c r="J82" s="12">
        <f>SUM(J77:J81)</f>
        <v>18751073</v>
      </c>
      <c r="K82" s="13">
        <f>SUM(K77:K81)</f>
        <v>45313074</v>
      </c>
      <c r="L82" s="13">
        <f>SUM(L77:L81)</f>
        <v>22875286</v>
      </c>
      <c r="M82" s="12">
        <f>SUM(M77:M81)</f>
        <v>26318185</v>
      </c>
      <c r="N82" s="12">
        <f>SUM(N77:N81)</f>
        <v>38871240</v>
      </c>
      <c r="O82" s="13">
        <f>SUM(O77:O81)</f>
        <v>88064711</v>
      </c>
      <c r="P82" s="13">
        <f>SUM(P77:P81)</f>
        <v>13748422</v>
      </c>
      <c r="Q82" s="12">
        <f>SUM(Q77:Q81)</f>
        <v>14401348</v>
      </c>
      <c r="R82" s="12">
        <f>SUM(R77:R81)</f>
        <v>26949336</v>
      </c>
      <c r="S82" s="13">
        <f>SUM(S77:S81)</f>
        <v>55099106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3370642697</v>
      </c>
      <c r="E83" s="12">
        <f>SUM(E55,E57:E60,E62:E67,E69:E75,E77:E81)</f>
        <v>3602675263</v>
      </c>
      <c r="F83" s="12">
        <f>SUM(F55,F57:F60,F62:F67,F69:F75,F77:F81)</f>
        <v>-72686145</v>
      </c>
      <c r="G83" s="14">
        <f>IF(($E83      =0),0,($F83      /$E83      ))</f>
        <v>-2.0175602765671749E-2</v>
      </c>
      <c r="H83" s="13">
        <f>SUM(H55,H57:H60,H62:H67,H69:H75,H77:H81)</f>
        <v>69157235</v>
      </c>
      <c r="I83" s="12">
        <f>SUM(I55,I57:I60,I62:I67,I69:I75,I77:I81)</f>
        <v>99822034</v>
      </c>
      <c r="J83" s="12">
        <f>SUM(J55,J57:J60,J62:J67,J69:J75,J77:J81)</f>
        <v>-1460230526</v>
      </c>
      <c r="K83" s="13">
        <f>SUM(K55,K57:K60,K62:K67,K69:K75,K77:K81)</f>
        <v>-1291251257</v>
      </c>
      <c r="L83" s="13">
        <f>SUM(L55,L57:L60,L62:L67,L69:L75,L77:L81)</f>
        <v>188097296</v>
      </c>
      <c r="M83" s="12">
        <f>SUM(M55,M57:M60,M62:M67,M69:M75,M77:M81)</f>
        <v>239639878</v>
      </c>
      <c r="N83" s="12">
        <f>SUM(N55,N57:N60,N62:N67,N69:N75,N77:N81)</f>
        <v>273803236</v>
      </c>
      <c r="O83" s="13">
        <f>SUM(O55,O57:O60,O62:O67,O69:O75,O77:O81)</f>
        <v>701540410</v>
      </c>
      <c r="P83" s="13">
        <f>SUM(P55,P57:P60,P62:P67,P69:P75,P77:P81)</f>
        <v>135178272</v>
      </c>
      <c r="Q83" s="12">
        <f>SUM(Q55,Q57:Q60,Q62:Q67,Q69:Q75,Q77:Q81)</f>
        <v>168131892</v>
      </c>
      <c r="R83" s="12">
        <f>SUM(R55,R57:R60,R62:R67,R69:R75,R77:R81)</f>
        <v>213714538</v>
      </c>
      <c r="S83" s="13">
        <f>SUM(S55,S57:S60,S62:S67,S69:S75,S77:S81)</f>
        <v>517024702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3197115099</v>
      </c>
      <c r="E86" s="19">
        <v>3355376752</v>
      </c>
      <c r="F86" s="19">
        <v>1646464996</v>
      </c>
      <c r="G86" s="21">
        <f>IF(($E86      =0),0,($F86      /$E86      ))</f>
        <v>0.49069452335527181</v>
      </c>
      <c r="H86" s="20">
        <v>3369388</v>
      </c>
      <c r="I86" s="19">
        <v>51768604</v>
      </c>
      <c r="J86" s="19">
        <v>82541162</v>
      </c>
      <c r="K86" s="20">
        <v>137679154</v>
      </c>
      <c r="L86" s="20">
        <v>732379669</v>
      </c>
      <c r="M86" s="19">
        <v>96543182</v>
      </c>
      <c r="N86" s="19">
        <v>388658186</v>
      </c>
      <c r="O86" s="20">
        <v>1217581037</v>
      </c>
      <c r="P86" s="20">
        <v>74610379</v>
      </c>
      <c r="Q86" s="19">
        <v>122062873</v>
      </c>
      <c r="R86" s="19">
        <v>94531553</v>
      </c>
      <c r="S86" s="20">
        <v>291204805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8700420163</v>
      </c>
      <c r="E87" s="19">
        <v>8424388186</v>
      </c>
      <c r="F87" s="19">
        <v>3417869000</v>
      </c>
      <c r="G87" s="21">
        <f>IF(($E87      =0),0,($F87      /$E87      ))</f>
        <v>0.4057112427083972</v>
      </c>
      <c r="H87" s="20">
        <v>83591000</v>
      </c>
      <c r="I87" s="19">
        <v>288018000</v>
      </c>
      <c r="J87" s="19">
        <v>340895000</v>
      </c>
      <c r="K87" s="20">
        <v>712504000</v>
      </c>
      <c r="L87" s="20">
        <v>456817000</v>
      </c>
      <c r="M87" s="19">
        <v>315946000</v>
      </c>
      <c r="N87" s="19">
        <v>736168000</v>
      </c>
      <c r="O87" s="20">
        <v>1508931000</v>
      </c>
      <c r="P87" s="20">
        <v>75454000</v>
      </c>
      <c r="Q87" s="19">
        <v>276832000</v>
      </c>
      <c r="R87" s="19">
        <v>844148000</v>
      </c>
      <c r="S87" s="20">
        <v>1196434000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2459328252</v>
      </c>
      <c r="E88" s="19">
        <v>2768835586</v>
      </c>
      <c r="F88" s="19">
        <v>1435692594</v>
      </c>
      <c r="G88" s="21">
        <f>IF(($E88      =0),0,($F88      /$E88      ))</f>
        <v>0.51851854305082601</v>
      </c>
      <c r="H88" s="20">
        <v>0</v>
      </c>
      <c r="I88" s="19">
        <v>0</v>
      </c>
      <c r="J88" s="19">
        <v>443827692</v>
      </c>
      <c r="K88" s="20">
        <v>443827692</v>
      </c>
      <c r="L88" s="20">
        <v>42286212</v>
      </c>
      <c r="M88" s="19">
        <v>395897023</v>
      </c>
      <c r="N88" s="19">
        <v>243883666</v>
      </c>
      <c r="O88" s="20">
        <v>682066901</v>
      </c>
      <c r="P88" s="20">
        <v>72392184</v>
      </c>
      <c r="Q88" s="19">
        <v>-10492940</v>
      </c>
      <c r="R88" s="19">
        <v>247898757</v>
      </c>
      <c r="S88" s="20">
        <v>309798001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14356863514</v>
      </c>
      <c r="E89" s="12">
        <f>SUM(E86:E88)</f>
        <v>14548600524</v>
      </c>
      <c r="F89" s="12">
        <f>SUM(F86:F88)</f>
        <v>6500026590</v>
      </c>
      <c r="G89" s="14">
        <f>IF(($E89      =0),0,($F89      /$E89      ))</f>
        <v>0.44678019574991251</v>
      </c>
      <c r="H89" s="13">
        <f>SUM(H86:H88)</f>
        <v>86960388</v>
      </c>
      <c r="I89" s="12">
        <f>SUM(I86:I88)</f>
        <v>339786604</v>
      </c>
      <c r="J89" s="12">
        <f>SUM(J86:J88)</f>
        <v>867263854</v>
      </c>
      <c r="K89" s="13">
        <f>SUM(K86:K88)</f>
        <v>1294010846</v>
      </c>
      <c r="L89" s="13">
        <f>SUM(L86:L88)</f>
        <v>1231482881</v>
      </c>
      <c r="M89" s="12">
        <f>SUM(M86:M88)</f>
        <v>808386205</v>
      </c>
      <c r="N89" s="12">
        <f>SUM(N86:N88)</f>
        <v>1368709852</v>
      </c>
      <c r="O89" s="13">
        <f>SUM(O86:O88)</f>
        <v>3408578938</v>
      </c>
      <c r="P89" s="13">
        <f>SUM(P86:P88)</f>
        <v>222456563</v>
      </c>
      <c r="Q89" s="12">
        <f>SUM(Q86:Q88)</f>
        <v>388401933</v>
      </c>
      <c r="R89" s="12">
        <f>SUM(R86:R88)</f>
        <v>1186578310</v>
      </c>
      <c r="S89" s="13">
        <f>SUM(S86:S88)</f>
        <v>1797436806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379715545</v>
      </c>
      <c r="E90" s="19">
        <v>459166452</v>
      </c>
      <c r="F90" s="19">
        <v>179047459</v>
      </c>
      <c r="G90" s="21">
        <f>IF(($E90      =0),0,($F90      /$E90      ))</f>
        <v>0.38994020190307804</v>
      </c>
      <c r="H90" s="20">
        <v>10296972</v>
      </c>
      <c r="I90" s="19">
        <v>2738613</v>
      </c>
      <c r="J90" s="19">
        <v>24808364</v>
      </c>
      <c r="K90" s="20">
        <v>37843949</v>
      </c>
      <c r="L90" s="20">
        <v>12221691</v>
      </c>
      <c r="M90" s="19">
        <v>17689571</v>
      </c>
      <c r="N90" s="19">
        <v>39343314</v>
      </c>
      <c r="O90" s="20">
        <v>69254576</v>
      </c>
      <c r="P90" s="20">
        <v>4489716</v>
      </c>
      <c r="Q90" s="19">
        <v>33373910</v>
      </c>
      <c r="R90" s="19">
        <v>34085308</v>
      </c>
      <c r="S90" s="20">
        <v>71948934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235715132</v>
      </c>
      <c r="E91" s="19">
        <v>251362530</v>
      </c>
      <c r="F91" s="19">
        <v>145186340</v>
      </c>
      <c r="G91" s="21">
        <f>IF(($E91      =0),0,($F91      /$E91      ))</f>
        <v>0.5775973849403887</v>
      </c>
      <c r="H91" s="20">
        <v>2516</v>
      </c>
      <c r="I91" s="19">
        <v>3376448</v>
      </c>
      <c r="J91" s="19">
        <v>22033314</v>
      </c>
      <c r="K91" s="20">
        <v>25412278</v>
      </c>
      <c r="L91" s="20">
        <v>20442078</v>
      </c>
      <c r="M91" s="19">
        <v>25924153</v>
      </c>
      <c r="N91" s="19">
        <v>30126968</v>
      </c>
      <c r="O91" s="20">
        <v>76493199</v>
      </c>
      <c r="P91" s="20">
        <v>16156122</v>
      </c>
      <c r="Q91" s="19">
        <v>14430278</v>
      </c>
      <c r="R91" s="19">
        <v>12694463</v>
      </c>
      <c r="S91" s="20">
        <v>43280863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104387800</v>
      </c>
      <c r="E92" s="19">
        <v>115313520</v>
      </c>
      <c r="F92" s="19">
        <v>51681423</v>
      </c>
      <c r="G92" s="21">
        <f>IF(($E92      =0),0,($F92      /$E92      ))</f>
        <v>0.44818181770879945</v>
      </c>
      <c r="H92" s="20">
        <v>7399321</v>
      </c>
      <c r="I92" s="19">
        <v>6011942</v>
      </c>
      <c r="J92" s="19">
        <v>3421968</v>
      </c>
      <c r="K92" s="20">
        <v>16833231</v>
      </c>
      <c r="L92" s="20">
        <v>16526857</v>
      </c>
      <c r="M92" s="19">
        <v>9914172</v>
      </c>
      <c r="N92" s="19">
        <v>2581561</v>
      </c>
      <c r="O92" s="20">
        <v>29022590</v>
      </c>
      <c r="P92" s="20">
        <v>3232677</v>
      </c>
      <c r="Q92" s="19">
        <v>468896</v>
      </c>
      <c r="R92" s="19">
        <v>2124029</v>
      </c>
      <c r="S92" s="20">
        <v>5825602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8145738</v>
      </c>
      <c r="E93" s="19">
        <v>4924488</v>
      </c>
      <c r="F93" s="19">
        <v>2381127</v>
      </c>
      <c r="G93" s="21">
        <f>IF(($E93      =0),0,($F93      /$E93      ))</f>
        <v>0.48352783071052258</v>
      </c>
      <c r="H93" s="20">
        <v>273254</v>
      </c>
      <c r="I93" s="19">
        <v>78520</v>
      </c>
      <c r="J93" s="19">
        <v>31226</v>
      </c>
      <c r="K93" s="20">
        <v>383000</v>
      </c>
      <c r="L93" s="20">
        <v>1386264</v>
      </c>
      <c r="M93" s="19">
        <v>2200</v>
      </c>
      <c r="N93" s="19">
        <v>73538</v>
      </c>
      <c r="O93" s="20">
        <v>1462002</v>
      </c>
      <c r="P93" s="20">
        <v>10897</v>
      </c>
      <c r="Q93" s="19">
        <v>525228</v>
      </c>
      <c r="R93" s="19">
        <v>0</v>
      </c>
      <c r="S93" s="20">
        <v>536125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727964215</v>
      </c>
      <c r="E94" s="12">
        <f>SUM(E90:E93)</f>
        <v>830766990</v>
      </c>
      <c r="F94" s="12">
        <f>SUM(F90:F93)</f>
        <v>378296349</v>
      </c>
      <c r="G94" s="14">
        <f>IF(($E94      =0),0,($F94      /$E94      ))</f>
        <v>0.45535794459045609</v>
      </c>
      <c r="H94" s="13">
        <f>SUM(H90:H93)</f>
        <v>17972063</v>
      </c>
      <c r="I94" s="12">
        <f>SUM(I90:I93)</f>
        <v>12205523</v>
      </c>
      <c r="J94" s="12">
        <f>SUM(J90:J93)</f>
        <v>50294872</v>
      </c>
      <c r="K94" s="13">
        <f>SUM(K90:K93)</f>
        <v>80472458</v>
      </c>
      <c r="L94" s="13">
        <f>SUM(L90:L93)</f>
        <v>50576890</v>
      </c>
      <c r="M94" s="12">
        <f>SUM(M90:M93)</f>
        <v>53530096</v>
      </c>
      <c r="N94" s="12">
        <f>SUM(N90:N93)</f>
        <v>72125381</v>
      </c>
      <c r="O94" s="13">
        <f>SUM(O90:O93)</f>
        <v>176232367</v>
      </c>
      <c r="P94" s="13">
        <f>SUM(P90:P93)</f>
        <v>23889412</v>
      </c>
      <c r="Q94" s="12">
        <f>SUM(Q90:Q93)</f>
        <v>48798312</v>
      </c>
      <c r="R94" s="12">
        <f>SUM(R90:R93)</f>
        <v>48903800</v>
      </c>
      <c r="S94" s="13">
        <f>SUM(S90:S93)</f>
        <v>121591524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500648888</v>
      </c>
      <c r="E95" s="19">
        <v>643772316</v>
      </c>
      <c r="F95" s="19">
        <v>314305731</v>
      </c>
      <c r="G95" s="21">
        <f>IF(($E95      =0),0,($F95      /$E95      ))</f>
        <v>0.4882249876057112</v>
      </c>
      <c r="H95" s="20">
        <v>19334141</v>
      </c>
      <c r="I95" s="19">
        <v>32927385</v>
      </c>
      <c r="J95" s="19">
        <v>18215959</v>
      </c>
      <c r="K95" s="20">
        <v>70477485</v>
      </c>
      <c r="L95" s="20">
        <v>31945922</v>
      </c>
      <c r="M95" s="19">
        <v>61936467</v>
      </c>
      <c r="N95" s="19">
        <v>36468523</v>
      </c>
      <c r="O95" s="20">
        <v>130350912</v>
      </c>
      <c r="P95" s="20">
        <v>34713536</v>
      </c>
      <c r="Q95" s="19">
        <v>49664869</v>
      </c>
      <c r="R95" s="19">
        <v>29098929</v>
      </c>
      <c r="S95" s="20">
        <v>113477334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155110899</v>
      </c>
      <c r="E96" s="19">
        <v>158218985</v>
      </c>
      <c r="F96" s="19">
        <v>74852036</v>
      </c>
      <c r="G96" s="21">
        <f>IF(($E96      =0),0,($F96      /$E96      ))</f>
        <v>0.47309136763833998</v>
      </c>
      <c r="H96" s="20">
        <v>-342362756</v>
      </c>
      <c r="I96" s="19">
        <v>3677173</v>
      </c>
      <c r="J96" s="19">
        <v>358808133</v>
      </c>
      <c r="K96" s="20">
        <v>20122550</v>
      </c>
      <c r="L96" s="20">
        <v>11568816</v>
      </c>
      <c r="M96" s="19">
        <v>11147721</v>
      </c>
      <c r="N96" s="19">
        <v>14118502</v>
      </c>
      <c r="O96" s="20">
        <v>36835039</v>
      </c>
      <c r="P96" s="20">
        <v>8787034</v>
      </c>
      <c r="Q96" s="19">
        <v>8207452</v>
      </c>
      <c r="R96" s="19">
        <v>899961</v>
      </c>
      <c r="S96" s="20">
        <v>17894447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291421741</v>
      </c>
      <c r="E97" s="19">
        <v>292095653</v>
      </c>
      <c r="F97" s="19">
        <v>204765481</v>
      </c>
      <c r="G97" s="21">
        <f>IF(($E97      =0),0,($F97      /$E97      ))</f>
        <v>0.70102200733538478</v>
      </c>
      <c r="H97" s="20">
        <v>761270</v>
      </c>
      <c r="I97" s="19">
        <v>37347591</v>
      </c>
      <c r="J97" s="19">
        <v>15912505</v>
      </c>
      <c r="K97" s="20">
        <v>54021366</v>
      </c>
      <c r="L97" s="20">
        <v>22955260</v>
      </c>
      <c r="M97" s="19">
        <v>56670170</v>
      </c>
      <c r="N97" s="19">
        <v>64405313</v>
      </c>
      <c r="O97" s="20">
        <v>144030743</v>
      </c>
      <c r="P97" s="20">
        <v>2637481</v>
      </c>
      <c r="Q97" s="19">
        <v>2877971</v>
      </c>
      <c r="R97" s="19">
        <v>1197920</v>
      </c>
      <c r="S97" s="20">
        <v>6713372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3729132</v>
      </c>
      <c r="E98" s="19">
        <v>3468144</v>
      </c>
      <c r="F98" s="19">
        <v>437587</v>
      </c>
      <c r="G98" s="21">
        <f>IF(($E98      =0),0,($F98      /$E98      ))</f>
        <v>0.1261732500149936</v>
      </c>
      <c r="H98" s="20">
        <v>297817</v>
      </c>
      <c r="I98" s="19">
        <v>0</v>
      </c>
      <c r="J98" s="19">
        <v>0</v>
      </c>
      <c r="K98" s="20">
        <v>297817</v>
      </c>
      <c r="L98" s="20">
        <v>99000</v>
      </c>
      <c r="M98" s="19">
        <v>0</v>
      </c>
      <c r="N98" s="19">
        <v>0</v>
      </c>
      <c r="O98" s="20">
        <v>99000</v>
      </c>
      <c r="P98" s="20">
        <v>19200</v>
      </c>
      <c r="Q98" s="19">
        <v>0</v>
      </c>
      <c r="R98" s="19">
        <v>21570</v>
      </c>
      <c r="S98" s="20">
        <v>40770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950910660</v>
      </c>
      <c r="E99" s="12">
        <f>SUM(E95:E98)</f>
        <v>1097555098</v>
      </c>
      <c r="F99" s="12">
        <f>SUM(F95:F98)</f>
        <v>594360835</v>
      </c>
      <c r="G99" s="14">
        <f>IF(($E99      =0),0,($F99      /$E99      ))</f>
        <v>0.54153166076405945</v>
      </c>
      <c r="H99" s="13">
        <f>SUM(H95:H98)</f>
        <v>-321969528</v>
      </c>
      <c r="I99" s="12">
        <f>SUM(I95:I98)</f>
        <v>73952149</v>
      </c>
      <c r="J99" s="12">
        <f>SUM(J95:J98)</f>
        <v>392936597</v>
      </c>
      <c r="K99" s="13">
        <f>SUM(K95:K98)</f>
        <v>144919218</v>
      </c>
      <c r="L99" s="13">
        <f>SUM(L95:L98)</f>
        <v>66568998</v>
      </c>
      <c r="M99" s="12">
        <f>SUM(M95:M98)</f>
        <v>129754358</v>
      </c>
      <c r="N99" s="12">
        <f>SUM(N95:N98)</f>
        <v>114992338</v>
      </c>
      <c r="O99" s="13">
        <f>SUM(O95:O98)</f>
        <v>311315694</v>
      </c>
      <c r="P99" s="13">
        <f>SUM(P95:P98)</f>
        <v>46157251</v>
      </c>
      <c r="Q99" s="12">
        <f>SUM(Q95:Q98)</f>
        <v>60750292</v>
      </c>
      <c r="R99" s="12">
        <f>SUM(R95:R98)</f>
        <v>31218380</v>
      </c>
      <c r="S99" s="13">
        <f>SUM(S95:S98)</f>
        <v>138125923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16035738389</v>
      </c>
      <c r="E100" s="12">
        <f>SUM(E86:E88,E90:E93,E95:E98)</f>
        <v>16476922612</v>
      </c>
      <c r="F100" s="12">
        <f>SUM(F86:F88,F90:F93,F95:F98)</f>
        <v>7472683774</v>
      </c>
      <c r="G100" s="14">
        <f>IF(($E100     =0),0,($F100     /$E100     ))</f>
        <v>0.45352423810971287</v>
      </c>
      <c r="H100" s="13">
        <f>SUM(H86:H88,H90:H93,H95:H98)</f>
        <v>-217037077</v>
      </c>
      <c r="I100" s="12">
        <f>SUM(I86:I88,I90:I93,I95:I98)</f>
        <v>425944276</v>
      </c>
      <c r="J100" s="12">
        <f>SUM(J86:J88,J90:J93,J95:J98)</f>
        <v>1310495323</v>
      </c>
      <c r="K100" s="13">
        <f>SUM(K86:K88,K90:K93,K95:K98)</f>
        <v>1519402522</v>
      </c>
      <c r="L100" s="13">
        <f>SUM(L86:L88,L90:L93,L95:L98)</f>
        <v>1348628769</v>
      </c>
      <c r="M100" s="12">
        <f>SUM(M86:M88,M90:M93,M95:M98)</f>
        <v>991670659</v>
      </c>
      <c r="N100" s="12">
        <f>SUM(N86:N88,N90:N93,N95:N98)</f>
        <v>1555827571</v>
      </c>
      <c r="O100" s="13">
        <f>SUM(O86:O88,O90:O93,O95:O98)</f>
        <v>3896126999</v>
      </c>
      <c r="P100" s="13">
        <f>SUM(P86:P88,P90:P93,P95:P98)</f>
        <v>292503226</v>
      </c>
      <c r="Q100" s="12">
        <f>SUM(Q86:Q88,Q90:Q93,Q95:Q98)</f>
        <v>497950537</v>
      </c>
      <c r="R100" s="12">
        <f>SUM(R86:R88,R90:R93,R95:R98)</f>
        <v>1266700490</v>
      </c>
      <c r="S100" s="13">
        <f>SUM(S86:S88,S90:S93,S95:S98)</f>
        <v>2057154253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7296796000</v>
      </c>
      <c r="E103" s="19">
        <v>7700746500</v>
      </c>
      <c r="F103" s="19">
        <v>3072011222</v>
      </c>
      <c r="G103" s="21">
        <f>IF(($E103     =0),0,($F103     /$E103     ))</f>
        <v>0.39892382147626859</v>
      </c>
      <c r="H103" s="20">
        <v>28984421</v>
      </c>
      <c r="I103" s="19">
        <v>259393896</v>
      </c>
      <c r="J103" s="19">
        <v>394123076</v>
      </c>
      <c r="K103" s="20">
        <v>682501393</v>
      </c>
      <c r="L103" s="20">
        <v>498990248</v>
      </c>
      <c r="M103" s="19">
        <v>453284941</v>
      </c>
      <c r="N103" s="19">
        <v>24558004</v>
      </c>
      <c r="O103" s="20">
        <v>976833193</v>
      </c>
      <c r="P103" s="20">
        <v>349280019</v>
      </c>
      <c r="Q103" s="19">
        <v>362144173</v>
      </c>
      <c r="R103" s="19">
        <v>701252444</v>
      </c>
      <c r="S103" s="20">
        <v>1412676636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7296796000</v>
      </c>
      <c r="E104" s="12">
        <f>E103</f>
        <v>7700746500</v>
      </c>
      <c r="F104" s="12">
        <f>F103</f>
        <v>3072011222</v>
      </c>
      <c r="G104" s="14">
        <f>IF(($E104     =0),0,($F104     /$E104     ))</f>
        <v>0.39892382147626859</v>
      </c>
      <c r="H104" s="13">
        <f>H103</f>
        <v>28984421</v>
      </c>
      <c r="I104" s="12">
        <f>I103</f>
        <v>259393896</v>
      </c>
      <c r="J104" s="12">
        <f>J103</f>
        <v>394123076</v>
      </c>
      <c r="K104" s="13">
        <f>K103</f>
        <v>682501393</v>
      </c>
      <c r="L104" s="13">
        <f>L103</f>
        <v>498990248</v>
      </c>
      <c r="M104" s="12">
        <f>M103</f>
        <v>453284941</v>
      </c>
      <c r="N104" s="12">
        <f>N103</f>
        <v>24558004</v>
      </c>
      <c r="O104" s="13">
        <f>O103</f>
        <v>976833193</v>
      </c>
      <c r="P104" s="13">
        <f>P103</f>
        <v>349280019</v>
      </c>
      <c r="Q104" s="12">
        <f>Q103</f>
        <v>362144173</v>
      </c>
      <c r="R104" s="12">
        <f>R103</f>
        <v>701252444</v>
      </c>
      <c r="S104" s="13">
        <f>S103</f>
        <v>1412676636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80918782</v>
      </c>
      <c r="E105" s="19">
        <v>89509446</v>
      </c>
      <c r="F105" s="19">
        <v>36778186</v>
      </c>
      <c r="G105" s="21">
        <f>IF(($E105     =0),0,($F105     /$E105     ))</f>
        <v>0.41088608681590993</v>
      </c>
      <c r="H105" s="20">
        <v>10003493</v>
      </c>
      <c r="I105" s="19">
        <v>9809693</v>
      </c>
      <c r="J105" s="19">
        <v>856916</v>
      </c>
      <c r="K105" s="20">
        <v>20670102</v>
      </c>
      <c r="L105" s="20">
        <v>3114255</v>
      </c>
      <c r="M105" s="19">
        <v>5659762</v>
      </c>
      <c r="N105" s="19">
        <v>110100</v>
      </c>
      <c r="O105" s="20">
        <v>8884117</v>
      </c>
      <c r="P105" s="20">
        <v>319700</v>
      </c>
      <c r="Q105" s="19">
        <v>960591</v>
      </c>
      <c r="R105" s="19">
        <v>5943676</v>
      </c>
      <c r="S105" s="20">
        <v>7223967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52388500</v>
      </c>
      <c r="E106" s="19">
        <v>76569141</v>
      </c>
      <c r="F106" s="19">
        <v>42423772</v>
      </c>
      <c r="G106" s="21">
        <f>IF(($E106     =0),0,($F106     /$E106     ))</f>
        <v>0.55405835100069878</v>
      </c>
      <c r="H106" s="20">
        <v>1123509</v>
      </c>
      <c r="I106" s="19">
        <v>3350059</v>
      </c>
      <c r="J106" s="19">
        <v>7808724</v>
      </c>
      <c r="K106" s="20">
        <v>12282292</v>
      </c>
      <c r="L106" s="20">
        <v>8646949</v>
      </c>
      <c r="M106" s="19">
        <v>3085735</v>
      </c>
      <c r="N106" s="19">
        <v>8677876</v>
      </c>
      <c r="O106" s="20">
        <v>20410560</v>
      </c>
      <c r="P106" s="20">
        <v>679645</v>
      </c>
      <c r="Q106" s="19">
        <v>1007669</v>
      </c>
      <c r="R106" s="19">
        <v>8043606</v>
      </c>
      <c r="S106" s="20">
        <v>9730920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35107944</v>
      </c>
      <c r="E107" s="19">
        <v>34934011</v>
      </c>
      <c r="F107" s="19">
        <v>25838214</v>
      </c>
      <c r="G107" s="21">
        <f>IF(($E107     =0),0,($F107     /$E107     ))</f>
        <v>0.73962918257511279</v>
      </c>
      <c r="H107" s="20">
        <v>2579816</v>
      </c>
      <c r="I107" s="19">
        <v>1051468</v>
      </c>
      <c r="J107" s="19">
        <v>0</v>
      </c>
      <c r="K107" s="20">
        <v>3631284</v>
      </c>
      <c r="L107" s="20">
        <v>1460984</v>
      </c>
      <c r="M107" s="19">
        <v>2995271</v>
      </c>
      <c r="N107" s="19">
        <v>6640293</v>
      </c>
      <c r="O107" s="20">
        <v>11096548</v>
      </c>
      <c r="P107" s="20">
        <v>3068421</v>
      </c>
      <c r="Q107" s="19">
        <v>4935450</v>
      </c>
      <c r="R107" s="19">
        <v>3106511</v>
      </c>
      <c r="S107" s="20">
        <v>11110382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173725424</v>
      </c>
      <c r="E108" s="19">
        <v>147791570</v>
      </c>
      <c r="F108" s="19">
        <v>110557641</v>
      </c>
      <c r="G108" s="21">
        <f>IF(($E108     =0),0,($F108     /$E108     ))</f>
        <v>0.74806459529457603</v>
      </c>
      <c r="H108" s="20">
        <v>16070471</v>
      </c>
      <c r="I108" s="19">
        <v>11130143</v>
      </c>
      <c r="J108" s="19">
        <v>25136041</v>
      </c>
      <c r="K108" s="20">
        <v>52336655</v>
      </c>
      <c r="L108" s="20">
        <v>7417744</v>
      </c>
      <c r="M108" s="19">
        <v>6553600</v>
      </c>
      <c r="N108" s="19">
        <v>14714386</v>
      </c>
      <c r="O108" s="20">
        <v>28685730</v>
      </c>
      <c r="P108" s="20">
        <v>6359709</v>
      </c>
      <c r="Q108" s="19">
        <v>9179147</v>
      </c>
      <c r="R108" s="19">
        <v>13996400</v>
      </c>
      <c r="S108" s="20">
        <v>29535256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373244700</v>
      </c>
      <c r="E109" s="19">
        <v>457300562</v>
      </c>
      <c r="F109" s="19">
        <v>302075381</v>
      </c>
      <c r="G109" s="21">
        <f>IF(($E109     =0),0,($F109     /$E109     ))</f>
        <v>0.66056201566618677</v>
      </c>
      <c r="H109" s="20">
        <v>64235250</v>
      </c>
      <c r="I109" s="19">
        <v>28777697</v>
      </c>
      <c r="J109" s="19">
        <v>30268537</v>
      </c>
      <c r="K109" s="20">
        <v>123281484</v>
      </c>
      <c r="L109" s="20">
        <v>54693798</v>
      </c>
      <c r="M109" s="19">
        <v>22315260</v>
      </c>
      <c r="N109" s="19">
        <v>71970198</v>
      </c>
      <c r="O109" s="20">
        <v>148979256</v>
      </c>
      <c r="P109" s="20">
        <v>2181996</v>
      </c>
      <c r="Q109" s="19">
        <v>13779872</v>
      </c>
      <c r="R109" s="19">
        <v>13852773</v>
      </c>
      <c r="S109" s="20">
        <v>29814641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715385350</v>
      </c>
      <c r="E110" s="12">
        <f>SUM(E105:E109)</f>
        <v>806104730</v>
      </c>
      <c r="F110" s="12">
        <f>SUM(F105:F109)</f>
        <v>517673194</v>
      </c>
      <c r="G110" s="14">
        <f>IF(($E110     =0),0,($F110     /$E110     ))</f>
        <v>0.642190989252724</v>
      </c>
      <c r="H110" s="13">
        <f>SUM(H105:H109)</f>
        <v>94012539</v>
      </c>
      <c r="I110" s="12">
        <f>SUM(I105:I109)</f>
        <v>54119060</v>
      </c>
      <c r="J110" s="12">
        <f>SUM(J105:J109)</f>
        <v>64070218</v>
      </c>
      <c r="K110" s="13">
        <f>SUM(K105:K109)</f>
        <v>212201817</v>
      </c>
      <c r="L110" s="13">
        <f>SUM(L105:L109)</f>
        <v>75333730</v>
      </c>
      <c r="M110" s="12">
        <f>SUM(M105:M109)</f>
        <v>40609628</v>
      </c>
      <c r="N110" s="12">
        <f>SUM(N105:N109)</f>
        <v>102112853</v>
      </c>
      <c r="O110" s="13">
        <f>SUM(O105:O109)</f>
        <v>218056211</v>
      </c>
      <c r="P110" s="13">
        <f>SUM(P105:P109)</f>
        <v>12609471</v>
      </c>
      <c r="Q110" s="12">
        <f>SUM(Q105:Q109)</f>
        <v>29862729</v>
      </c>
      <c r="R110" s="12">
        <f>SUM(R105:R109)</f>
        <v>44942966</v>
      </c>
      <c r="S110" s="13">
        <f>SUM(S105:S109)</f>
        <v>87415166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64945317</v>
      </c>
      <c r="E111" s="19">
        <v>72118548</v>
      </c>
      <c r="F111" s="19">
        <v>31550832</v>
      </c>
      <c r="G111" s="21">
        <f>IF(($E111     =0),0,($F111     /$E111     ))</f>
        <v>0.43748567982816294</v>
      </c>
      <c r="H111" s="20">
        <v>7983147</v>
      </c>
      <c r="I111" s="19">
        <v>934052</v>
      </c>
      <c r="J111" s="19">
        <v>4589566</v>
      </c>
      <c r="K111" s="20">
        <v>13506765</v>
      </c>
      <c r="L111" s="20">
        <v>1722511</v>
      </c>
      <c r="M111" s="19">
        <v>3673207</v>
      </c>
      <c r="N111" s="19">
        <v>4613132</v>
      </c>
      <c r="O111" s="20">
        <v>10008850</v>
      </c>
      <c r="P111" s="20">
        <v>1226389</v>
      </c>
      <c r="Q111" s="19">
        <v>4771830</v>
      </c>
      <c r="R111" s="19">
        <v>2036998</v>
      </c>
      <c r="S111" s="20">
        <v>8035217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117553835</v>
      </c>
      <c r="E112" s="19">
        <v>114742671</v>
      </c>
      <c r="F112" s="19">
        <v>63551410</v>
      </c>
      <c r="G112" s="21">
        <f>IF(($E112     =0),0,($F112     /$E112     ))</f>
        <v>0.55386029840633566</v>
      </c>
      <c r="H112" s="20">
        <v>2055511</v>
      </c>
      <c r="I112" s="19">
        <v>9183</v>
      </c>
      <c r="J112" s="19">
        <v>4973118</v>
      </c>
      <c r="K112" s="20">
        <v>7037812</v>
      </c>
      <c r="L112" s="20">
        <v>18637800</v>
      </c>
      <c r="M112" s="19">
        <v>6119350</v>
      </c>
      <c r="N112" s="19">
        <v>15761179</v>
      </c>
      <c r="O112" s="20">
        <v>40518329</v>
      </c>
      <c r="P112" s="20">
        <v>114400</v>
      </c>
      <c r="Q112" s="19">
        <v>6428636</v>
      </c>
      <c r="R112" s="19">
        <v>9452233</v>
      </c>
      <c r="S112" s="20">
        <v>15995269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13982913</v>
      </c>
      <c r="E113" s="19">
        <v>16591684</v>
      </c>
      <c r="F113" s="19">
        <v>12733116</v>
      </c>
      <c r="G113" s="21">
        <f>IF(($E113     =0),0,($F113     /$E113     ))</f>
        <v>0.76743964024387157</v>
      </c>
      <c r="H113" s="20">
        <v>2690388</v>
      </c>
      <c r="I113" s="19">
        <v>2568268</v>
      </c>
      <c r="J113" s="19">
        <v>1520570</v>
      </c>
      <c r="K113" s="20">
        <v>6779226</v>
      </c>
      <c r="L113" s="20">
        <v>2212050</v>
      </c>
      <c r="M113" s="19">
        <v>0</v>
      </c>
      <c r="N113" s="19">
        <v>1565786</v>
      </c>
      <c r="O113" s="20">
        <v>3777836</v>
      </c>
      <c r="P113" s="20">
        <v>0</v>
      </c>
      <c r="Q113" s="19">
        <v>1194138</v>
      </c>
      <c r="R113" s="19">
        <v>981916</v>
      </c>
      <c r="S113" s="20">
        <v>2176054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29910000</v>
      </c>
      <c r="E114" s="19">
        <v>29910000</v>
      </c>
      <c r="F114" s="19">
        <v>4224920</v>
      </c>
      <c r="G114" s="21">
        <f>IF(($E114     =0),0,($F114     /$E114     ))</f>
        <v>0.14125442995653628</v>
      </c>
      <c r="H114" s="20">
        <v>-36260395</v>
      </c>
      <c r="I114" s="19">
        <v>588320</v>
      </c>
      <c r="J114" s="19">
        <v>37938304</v>
      </c>
      <c r="K114" s="20">
        <v>2266229</v>
      </c>
      <c r="L114" s="20">
        <v>0</v>
      </c>
      <c r="M114" s="19">
        <v>0</v>
      </c>
      <c r="N114" s="19">
        <v>1808691</v>
      </c>
      <c r="O114" s="20">
        <v>1808691</v>
      </c>
      <c r="P114" s="20">
        <v>150000</v>
      </c>
      <c r="Q114" s="19">
        <v>0</v>
      </c>
      <c r="R114" s="19">
        <v>0</v>
      </c>
      <c r="S114" s="20">
        <v>150000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653856127</v>
      </c>
      <c r="E115" s="19">
        <v>770152866</v>
      </c>
      <c r="F115" s="19">
        <v>333756140</v>
      </c>
      <c r="G115" s="21">
        <f>IF(($E115     =0),0,($F115     /$E115     ))</f>
        <v>0.43336349799417612</v>
      </c>
      <c r="H115" s="20">
        <v>10544607</v>
      </c>
      <c r="I115" s="19">
        <v>40387884</v>
      </c>
      <c r="J115" s="19">
        <v>17046015</v>
      </c>
      <c r="K115" s="20">
        <v>67978506</v>
      </c>
      <c r="L115" s="20">
        <v>49019409</v>
      </c>
      <c r="M115" s="19">
        <v>49019409</v>
      </c>
      <c r="N115" s="19">
        <v>70503021</v>
      </c>
      <c r="O115" s="20">
        <v>168541839</v>
      </c>
      <c r="P115" s="20">
        <v>26732774</v>
      </c>
      <c r="Q115" s="19">
        <v>70503021</v>
      </c>
      <c r="R115" s="19">
        <v>0</v>
      </c>
      <c r="S115" s="20">
        <v>97235795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24034000</v>
      </c>
      <c r="E116" s="19">
        <v>24697234</v>
      </c>
      <c r="F116" s="19">
        <v>24315003</v>
      </c>
      <c r="G116" s="21">
        <f>IF(($E116     =0),0,($F116     /$E116     ))</f>
        <v>0.98452332759206962</v>
      </c>
      <c r="H116" s="20">
        <v>-20360515</v>
      </c>
      <c r="I116" s="19">
        <v>-21203098</v>
      </c>
      <c r="J116" s="19">
        <v>48748698</v>
      </c>
      <c r="K116" s="20">
        <v>7185085</v>
      </c>
      <c r="L116" s="20">
        <v>3746233</v>
      </c>
      <c r="M116" s="19">
        <v>2847040</v>
      </c>
      <c r="N116" s="19">
        <v>5324600</v>
      </c>
      <c r="O116" s="20">
        <v>11917873</v>
      </c>
      <c r="P116" s="20">
        <v>2420524</v>
      </c>
      <c r="Q116" s="19">
        <v>720547</v>
      </c>
      <c r="R116" s="19">
        <v>2070974</v>
      </c>
      <c r="S116" s="20">
        <v>5212045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23780256</v>
      </c>
      <c r="E117" s="19">
        <v>37934601</v>
      </c>
      <c r="F117" s="19">
        <v>30641972</v>
      </c>
      <c r="G117" s="21">
        <f>IF(($E117     =0),0,($F117     /$E117     ))</f>
        <v>0.80775785673875944</v>
      </c>
      <c r="H117" s="20">
        <v>1628910</v>
      </c>
      <c r="I117" s="19">
        <v>4107037</v>
      </c>
      <c r="J117" s="19">
        <v>2431426</v>
      </c>
      <c r="K117" s="20">
        <v>8167373</v>
      </c>
      <c r="L117" s="20">
        <v>1419932</v>
      </c>
      <c r="M117" s="19">
        <v>15626852</v>
      </c>
      <c r="N117" s="19">
        <v>283370</v>
      </c>
      <c r="O117" s="20">
        <v>17330154</v>
      </c>
      <c r="P117" s="20">
        <v>37985678</v>
      </c>
      <c r="Q117" s="19">
        <v>-33098274</v>
      </c>
      <c r="R117" s="19">
        <v>257041</v>
      </c>
      <c r="S117" s="20">
        <v>5144445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180628958</v>
      </c>
      <c r="E118" s="19">
        <v>182209304</v>
      </c>
      <c r="F118" s="19">
        <v>139849763</v>
      </c>
      <c r="G118" s="21">
        <f>IF(($E118     =0),0,($F118     /$E118     ))</f>
        <v>0.76752262332334031</v>
      </c>
      <c r="H118" s="20">
        <v>5765295</v>
      </c>
      <c r="I118" s="19">
        <v>18246913</v>
      </c>
      <c r="J118" s="19">
        <v>7004564</v>
      </c>
      <c r="K118" s="20">
        <v>31016772</v>
      </c>
      <c r="L118" s="20">
        <v>13355969</v>
      </c>
      <c r="M118" s="19">
        <v>32868762</v>
      </c>
      <c r="N118" s="19">
        <v>31128423</v>
      </c>
      <c r="O118" s="20">
        <v>77353154</v>
      </c>
      <c r="P118" s="20">
        <v>-51691</v>
      </c>
      <c r="Q118" s="19">
        <v>13755485</v>
      </c>
      <c r="R118" s="19">
        <v>17776043</v>
      </c>
      <c r="S118" s="20">
        <v>31479837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1108691406</v>
      </c>
      <c r="E119" s="12">
        <f>SUM(E111:E118)</f>
        <v>1248356908</v>
      </c>
      <c r="F119" s="12">
        <f>SUM(F111:F118)</f>
        <v>640623156</v>
      </c>
      <c r="G119" s="14">
        <f>IF(($E119     =0),0,($F119     /$E119     ))</f>
        <v>0.513173077262292</v>
      </c>
      <c r="H119" s="13">
        <f>SUM(H111:H118)</f>
        <v>-25953052</v>
      </c>
      <c r="I119" s="12">
        <f>SUM(I111:I118)</f>
        <v>45638559</v>
      </c>
      <c r="J119" s="12">
        <f>SUM(J111:J118)</f>
        <v>124252261</v>
      </c>
      <c r="K119" s="13">
        <f>SUM(K111:K118)</f>
        <v>143937768</v>
      </c>
      <c r="L119" s="13">
        <f>SUM(L111:L118)</f>
        <v>90113904</v>
      </c>
      <c r="M119" s="12">
        <f>SUM(M111:M118)</f>
        <v>110154620</v>
      </c>
      <c r="N119" s="12">
        <f>SUM(N111:N118)</f>
        <v>130988202</v>
      </c>
      <c r="O119" s="13">
        <f>SUM(O111:O118)</f>
        <v>331256726</v>
      </c>
      <c r="P119" s="13">
        <f>SUM(P111:P118)</f>
        <v>68578074</v>
      </c>
      <c r="Q119" s="12">
        <f>SUM(Q111:Q118)</f>
        <v>64275383</v>
      </c>
      <c r="R119" s="12">
        <f>SUM(R111:R118)</f>
        <v>32575205</v>
      </c>
      <c r="S119" s="13">
        <f>SUM(S111:S118)</f>
        <v>165428662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37980868</v>
      </c>
      <c r="E120" s="19">
        <v>37980868</v>
      </c>
      <c r="F120" s="19">
        <v>3743460</v>
      </c>
      <c r="G120" s="21">
        <f>IF(($E120     =0),0,($F120     /$E120     ))</f>
        <v>9.8561728499727816E-2</v>
      </c>
      <c r="H120" s="20">
        <v>-23134715</v>
      </c>
      <c r="I120" s="19">
        <v>2057954</v>
      </c>
      <c r="J120" s="19">
        <v>3531531</v>
      </c>
      <c r="K120" s="20">
        <v>-17545230</v>
      </c>
      <c r="L120" s="20">
        <v>4710675</v>
      </c>
      <c r="M120" s="19">
        <v>4552327</v>
      </c>
      <c r="N120" s="19">
        <v>6419745</v>
      </c>
      <c r="O120" s="20">
        <v>15682747</v>
      </c>
      <c r="P120" s="20">
        <v>1189073</v>
      </c>
      <c r="Q120" s="19">
        <v>939262</v>
      </c>
      <c r="R120" s="19">
        <v>3477608</v>
      </c>
      <c r="S120" s="20">
        <v>5605943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38986739</v>
      </c>
      <c r="E121" s="19">
        <v>39166739</v>
      </c>
      <c r="F121" s="19">
        <v>33934556</v>
      </c>
      <c r="G121" s="21">
        <f>IF(($E121     =0),0,($F121     /$E121     ))</f>
        <v>0.86641259564652551</v>
      </c>
      <c r="H121" s="20">
        <v>5592301</v>
      </c>
      <c r="I121" s="19">
        <v>9748366</v>
      </c>
      <c r="J121" s="19">
        <v>2522329</v>
      </c>
      <c r="K121" s="20">
        <v>17862996</v>
      </c>
      <c r="L121" s="20">
        <v>2079966</v>
      </c>
      <c r="M121" s="19">
        <v>992567</v>
      </c>
      <c r="N121" s="19">
        <v>2744262</v>
      </c>
      <c r="O121" s="20">
        <v>5816795</v>
      </c>
      <c r="P121" s="20">
        <v>537471</v>
      </c>
      <c r="Q121" s="19">
        <v>1056905</v>
      </c>
      <c r="R121" s="19">
        <v>8660389</v>
      </c>
      <c r="S121" s="20">
        <v>10254765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151577520</v>
      </c>
      <c r="E122" s="19">
        <v>182416936</v>
      </c>
      <c r="F122" s="19">
        <v>139278229</v>
      </c>
      <c r="G122" s="21">
        <f>IF(($E122     =0),0,($F122     /$E122     ))</f>
        <v>0.76351588867823106</v>
      </c>
      <c r="H122" s="20">
        <v>402364</v>
      </c>
      <c r="I122" s="19">
        <v>19128884</v>
      </c>
      <c r="J122" s="19">
        <v>43030285</v>
      </c>
      <c r="K122" s="20">
        <v>62561533</v>
      </c>
      <c r="L122" s="20">
        <v>13461981</v>
      </c>
      <c r="M122" s="19">
        <v>26690292</v>
      </c>
      <c r="N122" s="19">
        <v>12022328</v>
      </c>
      <c r="O122" s="20">
        <v>52174601</v>
      </c>
      <c r="P122" s="20">
        <v>7322614</v>
      </c>
      <c r="Q122" s="19">
        <v>8463223</v>
      </c>
      <c r="R122" s="19">
        <v>8756258</v>
      </c>
      <c r="S122" s="20">
        <v>24542095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273623016</v>
      </c>
      <c r="E123" s="19">
        <v>311609792</v>
      </c>
      <c r="F123" s="19">
        <v>98732426</v>
      </c>
      <c r="G123" s="21">
        <f>IF(($E123     =0),0,($F123     /$E123     ))</f>
        <v>0.31684635250486609</v>
      </c>
      <c r="H123" s="20">
        <v>134883</v>
      </c>
      <c r="I123" s="19">
        <v>2585134</v>
      </c>
      <c r="J123" s="19">
        <v>2081033</v>
      </c>
      <c r="K123" s="20">
        <v>4801050</v>
      </c>
      <c r="L123" s="20">
        <v>10980057</v>
      </c>
      <c r="M123" s="19">
        <v>17433985</v>
      </c>
      <c r="N123" s="19">
        <v>10785439</v>
      </c>
      <c r="O123" s="20">
        <v>39199481</v>
      </c>
      <c r="P123" s="20">
        <v>16607773</v>
      </c>
      <c r="Q123" s="19">
        <v>12664486</v>
      </c>
      <c r="R123" s="19">
        <v>25459636</v>
      </c>
      <c r="S123" s="20">
        <v>54731895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502168143</v>
      </c>
      <c r="E124" s="12">
        <f>SUM(E120:E123)</f>
        <v>571174335</v>
      </c>
      <c r="F124" s="12">
        <f>SUM(F120:F123)</f>
        <v>275688671</v>
      </c>
      <c r="G124" s="14">
        <f>IF(($E124     =0),0,($F124     /$E124     ))</f>
        <v>0.48266992073444615</v>
      </c>
      <c r="H124" s="13">
        <f>SUM(H120:H123)</f>
        <v>-17005167</v>
      </c>
      <c r="I124" s="12">
        <f>SUM(I120:I123)</f>
        <v>33520338</v>
      </c>
      <c r="J124" s="12">
        <f>SUM(J120:J123)</f>
        <v>51165178</v>
      </c>
      <c r="K124" s="13">
        <f>SUM(K120:K123)</f>
        <v>67680349</v>
      </c>
      <c r="L124" s="13">
        <f>SUM(L120:L123)</f>
        <v>31232679</v>
      </c>
      <c r="M124" s="12">
        <f>SUM(M120:M123)</f>
        <v>49669171</v>
      </c>
      <c r="N124" s="12">
        <f>SUM(N120:N123)</f>
        <v>31971774</v>
      </c>
      <c r="O124" s="13">
        <f>SUM(O120:O123)</f>
        <v>112873624</v>
      </c>
      <c r="P124" s="13">
        <f>SUM(P120:P123)</f>
        <v>25656931</v>
      </c>
      <c r="Q124" s="12">
        <f>SUM(Q120:Q123)</f>
        <v>23123876</v>
      </c>
      <c r="R124" s="12">
        <f>SUM(R120:R123)</f>
        <v>46353891</v>
      </c>
      <c r="S124" s="13">
        <f>SUM(S120:S123)</f>
        <v>95134698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43779350</v>
      </c>
      <c r="E125" s="19">
        <v>40064893</v>
      </c>
      <c r="F125" s="19">
        <v>24622941</v>
      </c>
      <c r="G125" s="21">
        <f>IF(($E125     =0),0,($F125     /$E125     ))</f>
        <v>0.61457648220850114</v>
      </c>
      <c r="H125" s="20">
        <v>0</v>
      </c>
      <c r="I125" s="19">
        <v>1320525</v>
      </c>
      <c r="J125" s="19">
        <v>2657841</v>
      </c>
      <c r="K125" s="20">
        <v>3978366</v>
      </c>
      <c r="L125" s="20">
        <v>4392708</v>
      </c>
      <c r="M125" s="19">
        <v>3309485</v>
      </c>
      <c r="N125" s="19">
        <v>5665583</v>
      </c>
      <c r="O125" s="20">
        <v>13367776</v>
      </c>
      <c r="P125" s="20">
        <v>0</v>
      </c>
      <c r="Q125" s="19">
        <v>3868570</v>
      </c>
      <c r="R125" s="19">
        <v>3408229</v>
      </c>
      <c r="S125" s="20">
        <v>7276799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55591859</v>
      </c>
      <c r="E126" s="19">
        <v>92549178</v>
      </c>
      <c r="F126" s="19">
        <v>31105671</v>
      </c>
      <c r="G126" s="21">
        <f>IF(($E126     =0),0,($F126     /$E126     ))</f>
        <v>0.33609883601559376</v>
      </c>
      <c r="H126" s="20">
        <v>4742470</v>
      </c>
      <c r="I126" s="19">
        <v>1581558</v>
      </c>
      <c r="J126" s="19">
        <v>6154675</v>
      </c>
      <c r="K126" s="20">
        <v>12478703</v>
      </c>
      <c r="L126" s="20">
        <v>892120</v>
      </c>
      <c r="M126" s="19">
        <v>4006839</v>
      </c>
      <c r="N126" s="19">
        <v>19261299</v>
      </c>
      <c r="O126" s="20">
        <v>24160258</v>
      </c>
      <c r="P126" s="20">
        <v>-134407</v>
      </c>
      <c r="Q126" s="19">
        <v>2960792</v>
      </c>
      <c r="R126" s="19">
        <v>-8359675</v>
      </c>
      <c r="S126" s="20">
        <v>-5533290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82351927</v>
      </c>
      <c r="E127" s="19">
        <v>90089137</v>
      </c>
      <c r="F127" s="19">
        <v>51584096</v>
      </c>
      <c r="G127" s="21">
        <f>IF(($E127     =0),0,($F127     /$E127     ))</f>
        <v>0.57258952319634271</v>
      </c>
      <c r="H127" s="20">
        <v>3107014</v>
      </c>
      <c r="I127" s="19">
        <v>7538435</v>
      </c>
      <c r="J127" s="19">
        <v>4458224</v>
      </c>
      <c r="K127" s="20">
        <v>15103673</v>
      </c>
      <c r="L127" s="20">
        <v>4953256</v>
      </c>
      <c r="M127" s="19">
        <v>4854433</v>
      </c>
      <c r="N127" s="19">
        <v>9579967</v>
      </c>
      <c r="O127" s="20">
        <v>19387656</v>
      </c>
      <c r="P127" s="20">
        <v>404599</v>
      </c>
      <c r="Q127" s="19">
        <v>11141507</v>
      </c>
      <c r="R127" s="19">
        <v>5546661</v>
      </c>
      <c r="S127" s="20">
        <v>17092767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64618156</v>
      </c>
      <c r="E128" s="19">
        <v>54108361</v>
      </c>
      <c r="F128" s="19">
        <v>36146325</v>
      </c>
      <c r="G128" s="21">
        <f>IF(($E128     =0),0,($F128     /$E128     ))</f>
        <v>0.66803585124302689</v>
      </c>
      <c r="H128" s="20">
        <v>4166741</v>
      </c>
      <c r="I128" s="19">
        <v>3196790</v>
      </c>
      <c r="J128" s="19">
        <v>7446176</v>
      </c>
      <c r="K128" s="20">
        <v>14809707</v>
      </c>
      <c r="L128" s="20">
        <v>0</v>
      </c>
      <c r="M128" s="19">
        <v>1627903</v>
      </c>
      <c r="N128" s="19">
        <v>15247471</v>
      </c>
      <c r="O128" s="20">
        <v>16875374</v>
      </c>
      <c r="P128" s="20">
        <v>955810</v>
      </c>
      <c r="Q128" s="19">
        <v>1151991</v>
      </c>
      <c r="R128" s="19">
        <v>2353443</v>
      </c>
      <c r="S128" s="20">
        <v>4461244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244964495</v>
      </c>
      <c r="E129" s="19">
        <v>255849632</v>
      </c>
      <c r="F129" s="19">
        <v>199930542</v>
      </c>
      <c r="G129" s="21">
        <f>IF(($E129     =0),0,($F129     /$E129     ))</f>
        <v>0.78143767664281805</v>
      </c>
      <c r="H129" s="20">
        <v>11323123</v>
      </c>
      <c r="I129" s="19">
        <v>745354</v>
      </c>
      <c r="J129" s="19">
        <v>22680694</v>
      </c>
      <c r="K129" s="20">
        <v>34749171</v>
      </c>
      <c r="L129" s="20">
        <v>24062995</v>
      </c>
      <c r="M129" s="19">
        <v>26064337</v>
      </c>
      <c r="N129" s="19">
        <v>61244557</v>
      </c>
      <c r="O129" s="20">
        <v>111371889</v>
      </c>
      <c r="P129" s="20">
        <v>1421178</v>
      </c>
      <c r="Q129" s="19">
        <v>17529568</v>
      </c>
      <c r="R129" s="19">
        <v>34858736</v>
      </c>
      <c r="S129" s="20">
        <v>53809482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491305787</v>
      </c>
      <c r="E130" s="12">
        <f>SUM(E125:E129)</f>
        <v>532661201</v>
      </c>
      <c r="F130" s="12">
        <f>SUM(F125:F129)</f>
        <v>343389575</v>
      </c>
      <c r="G130" s="14">
        <f>IF(($E130     =0),0,($F130     /$E130     ))</f>
        <v>0.64466789463045571</v>
      </c>
      <c r="H130" s="13">
        <f>SUM(H125:H129)</f>
        <v>23339348</v>
      </c>
      <c r="I130" s="12">
        <f>SUM(I125:I129)</f>
        <v>14382662</v>
      </c>
      <c r="J130" s="12">
        <f>SUM(J125:J129)</f>
        <v>43397610</v>
      </c>
      <c r="K130" s="13">
        <f>SUM(K125:K129)</f>
        <v>81119620</v>
      </c>
      <c r="L130" s="13">
        <f>SUM(L125:L129)</f>
        <v>34301079</v>
      </c>
      <c r="M130" s="12">
        <f>SUM(M125:M129)</f>
        <v>39862997</v>
      </c>
      <c r="N130" s="12">
        <f>SUM(N125:N129)</f>
        <v>110998877</v>
      </c>
      <c r="O130" s="13">
        <f>SUM(O125:O129)</f>
        <v>185162953</v>
      </c>
      <c r="P130" s="13">
        <f>SUM(P125:P129)</f>
        <v>2647180</v>
      </c>
      <c r="Q130" s="12">
        <f>SUM(Q125:Q129)</f>
        <v>36652428</v>
      </c>
      <c r="R130" s="12">
        <f>SUM(R125:R129)</f>
        <v>37807394</v>
      </c>
      <c r="S130" s="13">
        <f>SUM(S125:S129)</f>
        <v>77107002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235557737</v>
      </c>
      <c r="E131" s="19">
        <v>239909207</v>
      </c>
      <c r="F131" s="19">
        <v>97939970</v>
      </c>
      <c r="G131" s="21">
        <f>IF(($E131     =0),0,($F131     /$E131     ))</f>
        <v>0.4082376463359324</v>
      </c>
      <c r="H131" s="20">
        <v>1776341</v>
      </c>
      <c r="I131" s="19">
        <v>10338938</v>
      </c>
      <c r="J131" s="19">
        <v>12780662</v>
      </c>
      <c r="K131" s="20">
        <v>24895941</v>
      </c>
      <c r="L131" s="20">
        <v>17194840</v>
      </c>
      <c r="M131" s="19">
        <v>13462312</v>
      </c>
      <c r="N131" s="19">
        <v>17396604</v>
      </c>
      <c r="O131" s="20">
        <v>48053756</v>
      </c>
      <c r="P131" s="20">
        <v>4563458</v>
      </c>
      <c r="Q131" s="19">
        <v>5411947</v>
      </c>
      <c r="R131" s="19">
        <v>15014868</v>
      </c>
      <c r="S131" s="20">
        <v>24990273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26346958</v>
      </c>
      <c r="E132" s="19">
        <v>29702250</v>
      </c>
      <c r="F132" s="19">
        <v>19559341</v>
      </c>
      <c r="G132" s="21">
        <f>IF(($E132     =0),0,($F132     /$E132     ))</f>
        <v>0.65851378262589533</v>
      </c>
      <c r="H132" s="20">
        <v>1222607</v>
      </c>
      <c r="I132" s="19">
        <v>3132272</v>
      </c>
      <c r="J132" s="19">
        <v>1849869</v>
      </c>
      <c r="K132" s="20">
        <v>6204748</v>
      </c>
      <c r="L132" s="20">
        <v>1549233</v>
      </c>
      <c r="M132" s="19">
        <v>1318108</v>
      </c>
      <c r="N132" s="19">
        <v>5262818</v>
      </c>
      <c r="O132" s="20">
        <v>8130159</v>
      </c>
      <c r="P132" s="20">
        <v>47558</v>
      </c>
      <c r="Q132" s="19">
        <v>4171497</v>
      </c>
      <c r="R132" s="19">
        <v>1005379</v>
      </c>
      <c r="S132" s="20">
        <v>5224434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86900504</v>
      </c>
      <c r="E133" s="19">
        <v>61515276</v>
      </c>
      <c r="F133" s="19">
        <v>27967288</v>
      </c>
      <c r="G133" s="21">
        <f>IF(($E133     =0),0,($F133     /$E133     ))</f>
        <v>0.45463972233498556</v>
      </c>
      <c r="H133" s="20">
        <v>2328586</v>
      </c>
      <c r="I133" s="19">
        <v>1750432</v>
      </c>
      <c r="J133" s="19">
        <v>2979361</v>
      </c>
      <c r="K133" s="20">
        <v>7058379</v>
      </c>
      <c r="L133" s="20">
        <v>1542226</v>
      </c>
      <c r="M133" s="19">
        <v>2061377</v>
      </c>
      <c r="N133" s="19">
        <v>6560324</v>
      </c>
      <c r="O133" s="20">
        <v>10163927</v>
      </c>
      <c r="P133" s="20">
        <v>2017113</v>
      </c>
      <c r="Q133" s="19">
        <v>3466584</v>
      </c>
      <c r="R133" s="19">
        <v>5261285</v>
      </c>
      <c r="S133" s="20">
        <v>10744982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126845781</v>
      </c>
      <c r="E134" s="19">
        <v>126845783</v>
      </c>
      <c r="F134" s="19">
        <v>94011943</v>
      </c>
      <c r="G134" s="21">
        <f>IF(($E134     =0),0,($F134     /$E134     ))</f>
        <v>0.74115150521007067</v>
      </c>
      <c r="H134" s="20">
        <v>-95908368</v>
      </c>
      <c r="I134" s="19">
        <v>25379834</v>
      </c>
      <c r="J134" s="19">
        <v>109741810</v>
      </c>
      <c r="K134" s="20">
        <v>39213276</v>
      </c>
      <c r="L134" s="20">
        <v>15103297</v>
      </c>
      <c r="M134" s="19">
        <v>8793594</v>
      </c>
      <c r="N134" s="19">
        <v>12351294</v>
      </c>
      <c r="O134" s="20">
        <v>36248185</v>
      </c>
      <c r="P134" s="20">
        <v>4100692</v>
      </c>
      <c r="Q134" s="19">
        <v>9898808</v>
      </c>
      <c r="R134" s="19">
        <v>4550982</v>
      </c>
      <c r="S134" s="20">
        <v>18550482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475650980</v>
      </c>
      <c r="E135" s="12">
        <f>SUM(E131:E134)</f>
        <v>457972516</v>
      </c>
      <c r="F135" s="12">
        <f>SUM(F131:F134)</f>
        <v>239478542</v>
      </c>
      <c r="G135" s="14">
        <f>IF(($E135     =0),0,($F135     /$E135     ))</f>
        <v>0.52291029184816851</v>
      </c>
      <c r="H135" s="13">
        <f>SUM(H131:H134)</f>
        <v>-90580834</v>
      </c>
      <c r="I135" s="12">
        <f>SUM(I131:I134)</f>
        <v>40601476</v>
      </c>
      <c r="J135" s="12">
        <f>SUM(J131:J134)</f>
        <v>127351702</v>
      </c>
      <c r="K135" s="13">
        <f>SUM(K131:K134)</f>
        <v>77372344</v>
      </c>
      <c r="L135" s="13">
        <f>SUM(L131:L134)</f>
        <v>35389596</v>
      </c>
      <c r="M135" s="12">
        <f>SUM(M131:M134)</f>
        <v>25635391</v>
      </c>
      <c r="N135" s="12">
        <f>SUM(N131:N134)</f>
        <v>41571040</v>
      </c>
      <c r="O135" s="13">
        <f>SUM(O131:O134)</f>
        <v>102596027</v>
      </c>
      <c r="P135" s="13">
        <f>SUM(P131:P134)</f>
        <v>10728821</v>
      </c>
      <c r="Q135" s="12">
        <f>SUM(Q131:Q134)</f>
        <v>22948836</v>
      </c>
      <c r="R135" s="12">
        <f>SUM(R131:R134)</f>
        <v>25832514</v>
      </c>
      <c r="S135" s="13">
        <f>SUM(S131:S134)</f>
        <v>59510171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18142965</v>
      </c>
      <c r="E136" s="19">
        <v>18142965</v>
      </c>
      <c r="F136" s="19">
        <v>11115622</v>
      </c>
      <c r="G136" s="21">
        <f>IF(($E136     =0),0,($F136     /$E136     ))</f>
        <v>0.61266843649866487</v>
      </c>
      <c r="H136" s="20">
        <v>2669304</v>
      </c>
      <c r="I136" s="19">
        <v>1021214</v>
      </c>
      <c r="J136" s="19">
        <v>633505</v>
      </c>
      <c r="K136" s="20">
        <v>4324023</v>
      </c>
      <c r="L136" s="20">
        <v>74912</v>
      </c>
      <c r="M136" s="19">
        <v>0</v>
      </c>
      <c r="N136" s="19">
        <v>2460441</v>
      </c>
      <c r="O136" s="20">
        <v>2535353</v>
      </c>
      <c r="P136" s="20">
        <v>0</v>
      </c>
      <c r="Q136" s="19">
        <v>2017726</v>
      </c>
      <c r="R136" s="19">
        <v>2238520</v>
      </c>
      <c r="S136" s="20">
        <v>4256246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55753667</v>
      </c>
      <c r="E137" s="19">
        <v>63054999</v>
      </c>
      <c r="F137" s="19">
        <v>44693540</v>
      </c>
      <c r="G137" s="21">
        <f>IF(($E137     =0),0,($F137     /$E137     ))</f>
        <v>0.7088024852716277</v>
      </c>
      <c r="H137" s="20">
        <v>2039315</v>
      </c>
      <c r="I137" s="19">
        <v>-100792052</v>
      </c>
      <c r="J137" s="19">
        <v>111835310</v>
      </c>
      <c r="K137" s="20">
        <v>13082573</v>
      </c>
      <c r="L137" s="20">
        <v>8393564</v>
      </c>
      <c r="M137" s="19">
        <v>3692490</v>
      </c>
      <c r="N137" s="19">
        <v>6792036</v>
      </c>
      <c r="O137" s="20">
        <v>18878090</v>
      </c>
      <c r="P137" s="20">
        <v>3201141</v>
      </c>
      <c r="Q137" s="19">
        <v>5272282</v>
      </c>
      <c r="R137" s="19">
        <v>4259454</v>
      </c>
      <c r="S137" s="20">
        <v>12732877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78002288</v>
      </c>
      <c r="E138" s="19">
        <v>111447567</v>
      </c>
      <c r="F138" s="19">
        <v>64265038</v>
      </c>
      <c r="G138" s="21">
        <f>IF(($E138     =0),0,($F138     /$E138     ))</f>
        <v>0.57663921905087434</v>
      </c>
      <c r="H138" s="20">
        <v>5178035</v>
      </c>
      <c r="I138" s="19">
        <v>3367729</v>
      </c>
      <c r="J138" s="19">
        <v>1089870</v>
      </c>
      <c r="K138" s="20">
        <v>9635634</v>
      </c>
      <c r="L138" s="20">
        <v>10850753</v>
      </c>
      <c r="M138" s="19">
        <v>492929</v>
      </c>
      <c r="N138" s="19">
        <v>16133801</v>
      </c>
      <c r="O138" s="20">
        <v>27477483</v>
      </c>
      <c r="P138" s="20">
        <v>3702232</v>
      </c>
      <c r="Q138" s="19">
        <v>20729374</v>
      </c>
      <c r="R138" s="19">
        <v>2720315</v>
      </c>
      <c r="S138" s="20">
        <v>27151921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43191305</v>
      </c>
      <c r="E139" s="19">
        <v>52258051</v>
      </c>
      <c r="F139" s="19">
        <v>28743275</v>
      </c>
      <c r="G139" s="21">
        <f>IF(($E139     =0),0,($F139     /$E139     ))</f>
        <v>0.5500257749758023</v>
      </c>
      <c r="H139" s="20">
        <v>-111306804</v>
      </c>
      <c r="I139" s="19">
        <v>118607727</v>
      </c>
      <c r="J139" s="19">
        <v>-112495579</v>
      </c>
      <c r="K139" s="20">
        <v>-105194656</v>
      </c>
      <c r="L139" s="20">
        <v>126534120</v>
      </c>
      <c r="M139" s="19">
        <v>741470</v>
      </c>
      <c r="N139" s="19">
        <v>849052</v>
      </c>
      <c r="O139" s="20">
        <v>128124642</v>
      </c>
      <c r="P139" s="20">
        <v>1622555</v>
      </c>
      <c r="Q139" s="19">
        <v>2924265</v>
      </c>
      <c r="R139" s="19">
        <v>1266469</v>
      </c>
      <c r="S139" s="20">
        <v>5813289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52328981</v>
      </c>
      <c r="E140" s="19">
        <v>75179504</v>
      </c>
      <c r="F140" s="19">
        <v>42697543</v>
      </c>
      <c r="G140" s="21">
        <f>IF(($E140     =0),0,($F140     /$E140     ))</f>
        <v>0.56794127026962027</v>
      </c>
      <c r="H140" s="20">
        <v>5704881</v>
      </c>
      <c r="I140" s="19">
        <v>8329907</v>
      </c>
      <c r="J140" s="19">
        <v>5562463</v>
      </c>
      <c r="K140" s="20">
        <v>19597251</v>
      </c>
      <c r="L140" s="20">
        <v>5209027</v>
      </c>
      <c r="M140" s="19">
        <v>7196763</v>
      </c>
      <c r="N140" s="19">
        <v>7767972</v>
      </c>
      <c r="O140" s="20">
        <v>20173762</v>
      </c>
      <c r="P140" s="20">
        <v>903669</v>
      </c>
      <c r="Q140" s="19">
        <v>1446861</v>
      </c>
      <c r="R140" s="19">
        <v>576000</v>
      </c>
      <c r="S140" s="20">
        <v>2926530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742877267</v>
      </c>
      <c r="E141" s="19">
        <v>751083133</v>
      </c>
      <c r="F141" s="19">
        <v>546081197</v>
      </c>
      <c r="G141" s="21">
        <f>IF(($E141     =0),0,($F141     /$E141     ))</f>
        <v>0.72705826160524367</v>
      </c>
      <c r="H141" s="20">
        <v>51835597</v>
      </c>
      <c r="I141" s="19">
        <v>34130863</v>
      </c>
      <c r="J141" s="19">
        <v>35135973</v>
      </c>
      <c r="K141" s="20">
        <v>121102433</v>
      </c>
      <c r="L141" s="20">
        <v>73569982</v>
      </c>
      <c r="M141" s="19">
        <v>108576437</v>
      </c>
      <c r="N141" s="19">
        <v>27358315</v>
      </c>
      <c r="O141" s="20">
        <v>209504734</v>
      </c>
      <c r="P141" s="20">
        <v>91319234</v>
      </c>
      <c r="Q141" s="19">
        <v>19657568</v>
      </c>
      <c r="R141" s="19">
        <v>104497228</v>
      </c>
      <c r="S141" s="20">
        <v>215474030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990296473</v>
      </c>
      <c r="E142" s="12">
        <f>SUM(E136:E141)</f>
        <v>1071166219</v>
      </c>
      <c r="F142" s="12">
        <f>SUM(F136:F141)</f>
        <v>737596215</v>
      </c>
      <c r="G142" s="14">
        <f>IF(($E142     =0),0,($F142     /$E142     ))</f>
        <v>0.68859174413527691</v>
      </c>
      <c r="H142" s="13">
        <f>SUM(H136:H141)</f>
        <v>-43879672</v>
      </c>
      <c r="I142" s="12">
        <f>SUM(I136:I141)</f>
        <v>64665388</v>
      </c>
      <c r="J142" s="12">
        <f>SUM(J136:J141)</f>
        <v>41761542</v>
      </c>
      <c r="K142" s="13">
        <f>SUM(K136:K141)</f>
        <v>62547258</v>
      </c>
      <c r="L142" s="13">
        <f>SUM(L136:L141)</f>
        <v>224632358</v>
      </c>
      <c r="M142" s="12">
        <f>SUM(M136:M141)</f>
        <v>120700089</v>
      </c>
      <c r="N142" s="12">
        <f>SUM(N136:N141)</f>
        <v>61361617</v>
      </c>
      <c r="O142" s="13">
        <f>SUM(O136:O141)</f>
        <v>406694064</v>
      </c>
      <c r="P142" s="13">
        <f>SUM(P136:P141)</f>
        <v>100748831</v>
      </c>
      <c r="Q142" s="12">
        <f>SUM(Q136:Q141)</f>
        <v>52048076</v>
      </c>
      <c r="R142" s="12">
        <f>SUM(R136:R141)</f>
        <v>115557986</v>
      </c>
      <c r="S142" s="13">
        <f>SUM(S136:S141)</f>
        <v>268354893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39592590</v>
      </c>
      <c r="E143" s="19">
        <v>76018625</v>
      </c>
      <c r="F143" s="19">
        <v>23268273</v>
      </c>
      <c r="G143" s="21">
        <f>IF(($E143     =0),0,($F143     /$E143     ))</f>
        <v>0.30608647551833512</v>
      </c>
      <c r="H143" s="20">
        <v>-38739746</v>
      </c>
      <c r="I143" s="19">
        <v>44638242</v>
      </c>
      <c r="J143" s="19">
        <v>0</v>
      </c>
      <c r="K143" s="20">
        <v>5898496</v>
      </c>
      <c r="L143" s="20">
        <v>0</v>
      </c>
      <c r="M143" s="19">
        <v>1509875</v>
      </c>
      <c r="N143" s="19">
        <v>3381567</v>
      </c>
      <c r="O143" s="20">
        <v>4891442</v>
      </c>
      <c r="P143" s="20">
        <v>3152911</v>
      </c>
      <c r="Q143" s="19">
        <v>4740072</v>
      </c>
      <c r="R143" s="19">
        <v>4585352</v>
      </c>
      <c r="S143" s="20">
        <v>12478335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46337218</v>
      </c>
      <c r="E144" s="19">
        <v>52031652</v>
      </c>
      <c r="F144" s="19">
        <v>34031464</v>
      </c>
      <c r="G144" s="21">
        <f>IF(($E144     =0),0,($F144     /$E144     ))</f>
        <v>0.65405311367011754</v>
      </c>
      <c r="H144" s="20">
        <v>0</v>
      </c>
      <c r="I144" s="19">
        <v>6570624</v>
      </c>
      <c r="J144" s="19">
        <v>341089</v>
      </c>
      <c r="K144" s="20">
        <v>6911713</v>
      </c>
      <c r="L144" s="20">
        <v>2967733</v>
      </c>
      <c r="M144" s="19">
        <v>1340225</v>
      </c>
      <c r="N144" s="19">
        <v>12171038</v>
      </c>
      <c r="O144" s="20">
        <v>16478996</v>
      </c>
      <c r="P144" s="20">
        <v>-4170763</v>
      </c>
      <c r="Q144" s="19">
        <v>12584603</v>
      </c>
      <c r="R144" s="19">
        <v>2226915</v>
      </c>
      <c r="S144" s="20">
        <v>10640755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45873824</v>
      </c>
      <c r="E145" s="19">
        <v>43239553</v>
      </c>
      <c r="F145" s="19">
        <v>-140729056</v>
      </c>
      <c r="G145" s="21">
        <f>IF(($E145     =0),0,($F145     /$E145     ))</f>
        <v>-3.2546371605645414</v>
      </c>
      <c r="H145" s="20">
        <v>-96810334</v>
      </c>
      <c r="I145" s="19">
        <v>-63480679</v>
      </c>
      <c r="J145" s="19">
        <v>3391272</v>
      </c>
      <c r="K145" s="20">
        <v>-156899741</v>
      </c>
      <c r="L145" s="20">
        <v>1756218</v>
      </c>
      <c r="M145" s="19">
        <v>5879252</v>
      </c>
      <c r="N145" s="19">
        <v>3710177</v>
      </c>
      <c r="O145" s="20">
        <v>11345647</v>
      </c>
      <c r="P145" s="20">
        <v>3595218</v>
      </c>
      <c r="Q145" s="19">
        <v>308646</v>
      </c>
      <c r="R145" s="19">
        <v>921174</v>
      </c>
      <c r="S145" s="20">
        <v>4825038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35362564</v>
      </c>
      <c r="E146" s="19">
        <v>70579826</v>
      </c>
      <c r="F146" s="19">
        <v>40679750</v>
      </c>
      <c r="G146" s="21">
        <f>IF(($E146     =0),0,($F146     /$E146     ))</f>
        <v>0.57636512167088649</v>
      </c>
      <c r="H146" s="20">
        <v>2780816</v>
      </c>
      <c r="I146" s="19">
        <v>2077310</v>
      </c>
      <c r="J146" s="19">
        <v>11913290</v>
      </c>
      <c r="K146" s="20">
        <v>16771416</v>
      </c>
      <c r="L146" s="20">
        <v>14510148</v>
      </c>
      <c r="M146" s="19">
        <v>3946626</v>
      </c>
      <c r="N146" s="19">
        <v>-2927374</v>
      </c>
      <c r="O146" s="20">
        <v>15529400</v>
      </c>
      <c r="P146" s="20">
        <v>2593518</v>
      </c>
      <c r="Q146" s="19">
        <v>2815523</v>
      </c>
      <c r="R146" s="19">
        <v>2969893</v>
      </c>
      <c r="S146" s="20">
        <v>8378934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235745241</v>
      </c>
      <c r="E147" s="19">
        <v>235845590</v>
      </c>
      <c r="F147" s="19">
        <v>170789620</v>
      </c>
      <c r="G147" s="21">
        <f>IF(($E147     =0),0,($F147     /$E147     ))</f>
        <v>0.72415863277324799</v>
      </c>
      <c r="H147" s="20">
        <v>0</v>
      </c>
      <c r="I147" s="19">
        <v>-3254048585</v>
      </c>
      <c r="J147" s="19">
        <v>21482622</v>
      </c>
      <c r="K147" s="20">
        <v>-3232565963</v>
      </c>
      <c r="L147" s="20">
        <v>3199551333</v>
      </c>
      <c r="M147" s="19">
        <v>41474433</v>
      </c>
      <c r="N147" s="19">
        <v>32732407</v>
      </c>
      <c r="O147" s="20">
        <v>3273758173</v>
      </c>
      <c r="P147" s="20">
        <v>82636215</v>
      </c>
      <c r="Q147" s="19">
        <v>14272501</v>
      </c>
      <c r="R147" s="19">
        <v>32688694</v>
      </c>
      <c r="S147" s="20">
        <v>129597410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402911437</v>
      </c>
      <c r="E148" s="12">
        <f>SUM(E143:E147)</f>
        <v>477715246</v>
      </c>
      <c r="F148" s="12">
        <f>SUM(F143:F147)</f>
        <v>128040051</v>
      </c>
      <c r="G148" s="14">
        <f>IF(($E148     =0),0,($F148     /$E148     ))</f>
        <v>0.26802588377093578</v>
      </c>
      <c r="H148" s="13">
        <f>SUM(H143:H147)</f>
        <v>-132769264</v>
      </c>
      <c r="I148" s="12">
        <f>SUM(I143:I147)</f>
        <v>-3264243088</v>
      </c>
      <c r="J148" s="12">
        <f>SUM(J143:J147)</f>
        <v>37128273</v>
      </c>
      <c r="K148" s="13">
        <f>SUM(K143:K147)</f>
        <v>-3359884079</v>
      </c>
      <c r="L148" s="13">
        <f>SUM(L143:L147)</f>
        <v>3218785432</v>
      </c>
      <c r="M148" s="12">
        <f>SUM(M143:M147)</f>
        <v>54150411</v>
      </c>
      <c r="N148" s="12">
        <f>SUM(N143:N147)</f>
        <v>49067815</v>
      </c>
      <c r="O148" s="13">
        <f>SUM(O143:O147)</f>
        <v>3322003658</v>
      </c>
      <c r="P148" s="13">
        <f>SUM(P143:P147)</f>
        <v>87807099</v>
      </c>
      <c r="Q148" s="12">
        <f>SUM(Q143:Q147)</f>
        <v>34721345</v>
      </c>
      <c r="R148" s="12">
        <f>SUM(R143:R147)</f>
        <v>43392028</v>
      </c>
      <c r="S148" s="13">
        <f>SUM(S143:S147)</f>
        <v>165920472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35346390</v>
      </c>
      <c r="E149" s="19">
        <v>59098159</v>
      </c>
      <c r="F149" s="19">
        <v>27022562</v>
      </c>
      <c r="G149" s="21">
        <f>IF(($E149     =0),0,($F149     /$E149     ))</f>
        <v>0.4572487951782051</v>
      </c>
      <c r="H149" s="20">
        <v>4123683</v>
      </c>
      <c r="I149" s="19">
        <v>740201</v>
      </c>
      <c r="J149" s="19">
        <v>2382306</v>
      </c>
      <c r="K149" s="20">
        <v>7246190</v>
      </c>
      <c r="L149" s="20">
        <v>2243224</v>
      </c>
      <c r="M149" s="19">
        <v>4126363</v>
      </c>
      <c r="N149" s="19">
        <v>11042980</v>
      </c>
      <c r="O149" s="20">
        <v>17412567</v>
      </c>
      <c r="P149" s="20">
        <v>1094210</v>
      </c>
      <c r="Q149" s="19">
        <v>693363</v>
      </c>
      <c r="R149" s="19">
        <v>576232</v>
      </c>
      <c r="S149" s="20">
        <v>2363805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457358700</v>
      </c>
      <c r="E150" s="19">
        <v>510867501</v>
      </c>
      <c r="F150" s="19">
        <v>246558209</v>
      </c>
      <c r="G150" s="21">
        <f>IF(($E150     =0),0,($F150     /$E150     ))</f>
        <v>0.48262652941784995</v>
      </c>
      <c r="H150" s="20">
        <v>6836198</v>
      </c>
      <c r="I150" s="19">
        <v>33082914</v>
      </c>
      <c r="J150" s="19">
        <v>19955557</v>
      </c>
      <c r="K150" s="20">
        <v>59874669</v>
      </c>
      <c r="L150" s="20">
        <v>10694038</v>
      </c>
      <c r="M150" s="19">
        <v>28691503</v>
      </c>
      <c r="N150" s="19">
        <v>64339285</v>
      </c>
      <c r="O150" s="20">
        <v>103724826</v>
      </c>
      <c r="P150" s="20">
        <v>7571928</v>
      </c>
      <c r="Q150" s="19">
        <v>47755158</v>
      </c>
      <c r="R150" s="19">
        <v>27631628</v>
      </c>
      <c r="S150" s="20">
        <v>82958714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49222330</v>
      </c>
      <c r="E151" s="19">
        <v>51865690</v>
      </c>
      <c r="F151" s="19">
        <v>44703696</v>
      </c>
      <c r="G151" s="21">
        <f>IF(($E151     =0),0,($F151     /$E151     ))</f>
        <v>0.8619126825460145</v>
      </c>
      <c r="H151" s="20">
        <v>46919716</v>
      </c>
      <c r="I151" s="19">
        <v>9596661</v>
      </c>
      <c r="J151" s="19">
        <v>785277</v>
      </c>
      <c r="K151" s="20">
        <v>57301654</v>
      </c>
      <c r="L151" s="20">
        <v>6259432</v>
      </c>
      <c r="M151" s="19">
        <v>-32169789</v>
      </c>
      <c r="N151" s="19">
        <v>4403111</v>
      </c>
      <c r="O151" s="20">
        <v>-21507246</v>
      </c>
      <c r="P151" s="20">
        <v>3137928</v>
      </c>
      <c r="Q151" s="19">
        <v>4681586</v>
      </c>
      <c r="R151" s="19">
        <v>1089774</v>
      </c>
      <c r="S151" s="20">
        <v>8909288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34949566</v>
      </c>
      <c r="E152" s="19">
        <v>34949566</v>
      </c>
      <c r="F152" s="19">
        <v>24269206</v>
      </c>
      <c r="G152" s="21">
        <f>IF(($E152     =0),0,($F152     /$E152     ))</f>
        <v>0.69440650564873962</v>
      </c>
      <c r="H152" s="20">
        <v>1509605</v>
      </c>
      <c r="I152" s="19">
        <v>2689371</v>
      </c>
      <c r="J152" s="19">
        <v>394604</v>
      </c>
      <c r="K152" s="20">
        <v>4593580</v>
      </c>
      <c r="L152" s="20">
        <v>12477542</v>
      </c>
      <c r="M152" s="19">
        <v>584480</v>
      </c>
      <c r="N152" s="19">
        <v>1418556</v>
      </c>
      <c r="O152" s="20">
        <v>14480578</v>
      </c>
      <c r="P152" s="20">
        <v>731175</v>
      </c>
      <c r="Q152" s="19">
        <v>1076738</v>
      </c>
      <c r="R152" s="19">
        <v>3387135</v>
      </c>
      <c r="S152" s="20">
        <v>5195048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41158784</v>
      </c>
      <c r="E153" s="19">
        <v>54048184</v>
      </c>
      <c r="F153" s="19">
        <v>30473666</v>
      </c>
      <c r="G153" s="21">
        <f>IF(($E153     =0),0,($F153     /$E153     ))</f>
        <v>0.56382405003653779</v>
      </c>
      <c r="H153" s="20">
        <v>-575363895</v>
      </c>
      <c r="I153" s="19">
        <v>579327820</v>
      </c>
      <c r="J153" s="19">
        <v>3986391</v>
      </c>
      <c r="K153" s="20">
        <v>7950316</v>
      </c>
      <c r="L153" s="20">
        <v>3668553</v>
      </c>
      <c r="M153" s="19">
        <v>5475872</v>
      </c>
      <c r="N153" s="19">
        <v>2894451</v>
      </c>
      <c r="O153" s="20">
        <v>12038876</v>
      </c>
      <c r="P153" s="20">
        <v>2023336</v>
      </c>
      <c r="Q153" s="19">
        <v>5973572</v>
      </c>
      <c r="R153" s="19">
        <v>2487566</v>
      </c>
      <c r="S153" s="20">
        <v>10484474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413162913</v>
      </c>
      <c r="E154" s="19">
        <v>453267396</v>
      </c>
      <c r="F154" s="19">
        <v>315826875</v>
      </c>
      <c r="G154" s="21">
        <f>IF(($E154     =0),0,($F154     /$E154     ))</f>
        <v>0.69677827654738267</v>
      </c>
      <c r="H154" s="20">
        <v>21216701</v>
      </c>
      <c r="I154" s="19">
        <v>48679764</v>
      </c>
      <c r="J154" s="19">
        <v>43822447</v>
      </c>
      <c r="K154" s="20">
        <v>113718912</v>
      </c>
      <c r="L154" s="20">
        <v>50794761</v>
      </c>
      <c r="M154" s="19">
        <v>39655262</v>
      </c>
      <c r="N154" s="19">
        <v>67017602</v>
      </c>
      <c r="O154" s="20">
        <v>157467625</v>
      </c>
      <c r="P154" s="20">
        <v>7000643</v>
      </c>
      <c r="Q154" s="19">
        <v>19009776</v>
      </c>
      <c r="R154" s="19">
        <v>18629919</v>
      </c>
      <c r="S154" s="20">
        <v>44640338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1031198683</v>
      </c>
      <c r="E155" s="12">
        <f>SUM(E149:E154)</f>
        <v>1164096496</v>
      </c>
      <c r="F155" s="12">
        <f>SUM(F149:F154)</f>
        <v>688854214</v>
      </c>
      <c r="G155" s="14">
        <f>IF(($E155     =0),0,($F155     /$E155     ))</f>
        <v>0.59175009663460065</v>
      </c>
      <c r="H155" s="13">
        <f>SUM(H149:H154)</f>
        <v>-494757992</v>
      </c>
      <c r="I155" s="12">
        <f>SUM(I149:I154)</f>
        <v>674116731</v>
      </c>
      <c r="J155" s="12">
        <f>SUM(J149:J154)</f>
        <v>71326582</v>
      </c>
      <c r="K155" s="13">
        <f>SUM(K149:K154)</f>
        <v>250685321</v>
      </c>
      <c r="L155" s="13">
        <f>SUM(L149:L154)</f>
        <v>86137550</v>
      </c>
      <c r="M155" s="12">
        <f>SUM(M149:M154)</f>
        <v>46363691</v>
      </c>
      <c r="N155" s="12">
        <f>SUM(N149:N154)</f>
        <v>151115985</v>
      </c>
      <c r="O155" s="13">
        <f>SUM(O149:O154)</f>
        <v>283617226</v>
      </c>
      <c r="P155" s="13">
        <f>SUM(P149:P154)</f>
        <v>21559220</v>
      </c>
      <c r="Q155" s="12">
        <f>SUM(Q149:Q154)</f>
        <v>79190193</v>
      </c>
      <c r="R155" s="12">
        <f>SUM(R149:R154)</f>
        <v>53802254</v>
      </c>
      <c r="S155" s="13">
        <f>SUM(S149:S154)</f>
        <v>154551667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130595842</v>
      </c>
      <c r="E156" s="19">
        <v>126748887</v>
      </c>
      <c r="F156" s="19">
        <v>66301380</v>
      </c>
      <c r="G156" s="21">
        <f>IF(($E156     =0),0,($F156     /$E156     ))</f>
        <v>0.52309240395933421</v>
      </c>
      <c r="H156" s="20">
        <v>1180235</v>
      </c>
      <c r="I156" s="19">
        <v>8731124</v>
      </c>
      <c r="J156" s="19">
        <v>7508917</v>
      </c>
      <c r="K156" s="20">
        <v>17420276</v>
      </c>
      <c r="L156" s="20">
        <v>7712375</v>
      </c>
      <c r="M156" s="19">
        <v>9028265</v>
      </c>
      <c r="N156" s="19">
        <v>9722530</v>
      </c>
      <c r="O156" s="20">
        <v>26463170</v>
      </c>
      <c r="P156" s="20">
        <v>535094</v>
      </c>
      <c r="Q156" s="19">
        <v>13818446</v>
      </c>
      <c r="R156" s="19">
        <v>8064394</v>
      </c>
      <c r="S156" s="20">
        <v>22417934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230796621</v>
      </c>
      <c r="E157" s="19">
        <v>272788675</v>
      </c>
      <c r="F157" s="19">
        <v>125230182</v>
      </c>
      <c r="G157" s="21">
        <f>IF(($E157     =0),0,($F157     /$E157     ))</f>
        <v>0.45907397731962296</v>
      </c>
      <c r="H157" s="20">
        <v>4808002</v>
      </c>
      <c r="I157" s="19">
        <v>14799214</v>
      </c>
      <c r="J157" s="19">
        <v>17943796</v>
      </c>
      <c r="K157" s="20">
        <v>37551012</v>
      </c>
      <c r="L157" s="20">
        <v>20474267</v>
      </c>
      <c r="M157" s="19">
        <v>15016323</v>
      </c>
      <c r="N157" s="19">
        <v>20188833</v>
      </c>
      <c r="O157" s="20">
        <v>55679423</v>
      </c>
      <c r="P157" s="20">
        <v>5917336</v>
      </c>
      <c r="Q157" s="19">
        <v>17850858</v>
      </c>
      <c r="R157" s="19">
        <v>8231553</v>
      </c>
      <c r="S157" s="20">
        <v>31999747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68805021</v>
      </c>
      <c r="E158" s="19">
        <v>64002135</v>
      </c>
      <c r="F158" s="19">
        <v>44955646</v>
      </c>
      <c r="G158" s="21">
        <f>IF(($E158     =0),0,($F158     /$E158     ))</f>
        <v>0.70240853684021631</v>
      </c>
      <c r="H158" s="20">
        <v>3676129</v>
      </c>
      <c r="I158" s="19">
        <v>-69987671</v>
      </c>
      <c r="J158" s="19">
        <v>5425639</v>
      </c>
      <c r="K158" s="20">
        <v>-60885903</v>
      </c>
      <c r="L158" s="20">
        <v>82217175</v>
      </c>
      <c r="M158" s="19">
        <v>8285865</v>
      </c>
      <c r="N158" s="19">
        <v>4584305</v>
      </c>
      <c r="O158" s="20">
        <v>95087345</v>
      </c>
      <c r="P158" s="20">
        <v>3170616</v>
      </c>
      <c r="Q158" s="19">
        <v>4242947</v>
      </c>
      <c r="R158" s="19">
        <v>3340641</v>
      </c>
      <c r="S158" s="20">
        <v>10754204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43417044</v>
      </c>
      <c r="E159" s="19">
        <v>50329061</v>
      </c>
      <c r="F159" s="19">
        <v>-90838944</v>
      </c>
      <c r="G159" s="21">
        <f>IF(($E159     =0),0,($F159     /$E159     ))</f>
        <v>-1.8049004331712051</v>
      </c>
      <c r="H159" s="20">
        <v>4234063</v>
      </c>
      <c r="I159" s="19">
        <v>-69055796</v>
      </c>
      <c r="J159" s="19">
        <v>3336186</v>
      </c>
      <c r="K159" s="20">
        <v>-61485547</v>
      </c>
      <c r="L159" s="20">
        <v>3017422</v>
      </c>
      <c r="M159" s="19">
        <v>12544015</v>
      </c>
      <c r="N159" s="19">
        <v>10200876</v>
      </c>
      <c r="O159" s="20">
        <v>25762313</v>
      </c>
      <c r="P159" s="20">
        <v>1243040</v>
      </c>
      <c r="Q159" s="19">
        <v>-58111505</v>
      </c>
      <c r="R159" s="19">
        <v>1752755</v>
      </c>
      <c r="S159" s="20">
        <v>-55115710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357452566</v>
      </c>
      <c r="E160" s="19">
        <v>352986123</v>
      </c>
      <c r="F160" s="19">
        <v>221530650</v>
      </c>
      <c r="G160" s="21">
        <f>IF(($E160     =0),0,($F160     /$E160     ))</f>
        <v>0.62759025232275212</v>
      </c>
      <c r="H160" s="20">
        <v>14051178</v>
      </c>
      <c r="I160" s="19">
        <v>12886563</v>
      </c>
      <c r="J160" s="19">
        <v>20572967</v>
      </c>
      <c r="K160" s="20">
        <v>47510708</v>
      </c>
      <c r="L160" s="20">
        <v>27718255</v>
      </c>
      <c r="M160" s="19">
        <v>33789723</v>
      </c>
      <c r="N160" s="19">
        <v>43317429</v>
      </c>
      <c r="O160" s="20">
        <v>104825407</v>
      </c>
      <c r="P160" s="20">
        <v>22957601</v>
      </c>
      <c r="Q160" s="19">
        <v>23497754</v>
      </c>
      <c r="R160" s="19">
        <v>22739180</v>
      </c>
      <c r="S160" s="20">
        <v>69194535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831067094</v>
      </c>
      <c r="E161" s="12">
        <f>SUM(E156:E160)</f>
        <v>866854881</v>
      </c>
      <c r="F161" s="12">
        <f>SUM(F156:F160)</f>
        <v>367178914</v>
      </c>
      <c r="G161" s="14">
        <f>IF(($E161     =0),0,($F161     /$E161     ))</f>
        <v>0.42357598953174724</v>
      </c>
      <c r="H161" s="13">
        <f>SUM(H156:H160)</f>
        <v>27949607</v>
      </c>
      <c r="I161" s="12">
        <f>SUM(I156:I160)</f>
        <v>-102626566</v>
      </c>
      <c r="J161" s="12">
        <f>SUM(J156:J160)</f>
        <v>54787505</v>
      </c>
      <c r="K161" s="13">
        <f>SUM(K156:K160)</f>
        <v>-19889454</v>
      </c>
      <c r="L161" s="13">
        <f>SUM(L156:L160)</f>
        <v>141139494</v>
      </c>
      <c r="M161" s="12">
        <f>SUM(M156:M160)</f>
        <v>78664191</v>
      </c>
      <c r="N161" s="12">
        <f>SUM(N156:N160)</f>
        <v>88013973</v>
      </c>
      <c r="O161" s="13">
        <f>SUM(O156:O160)</f>
        <v>307817658</v>
      </c>
      <c r="P161" s="13">
        <f>SUM(P156:P160)</f>
        <v>33823687</v>
      </c>
      <c r="Q161" s="12">
        <f>SUM(Q156:Q160)</f>
        <v>1298500</v>
      </c>
      <c r="R161" s="12">
        <f>SUM(R156:R160)</f>
        <v>44128523</v>
      </c>
      <c r="S161" s="13">
        <f>SUM(S156:S160)</f>
        <v>79250710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81216430</v>
      </c>
      <c r="E162" s="19">
        <v>81988626</v>
      </c>
      <c r="F162" s="19">
        <v>47174370</v>
      </c>
      <c r="G162" s="21">
        <f>IF(($E162     =0),0,($F162     /$E162     ))</f>
        <v>0.5753770041224987</v>
      </c>
      <c r="H162" s="20">
        <v>0</v>
      </c>
      <c r="I162" s="19">
        <v>4307669</v>
      </c>
      <c r="J162" s="19">
        <v>4215192</v>
      </c>
      <c r="K162" s="20">
        <v>8522861</v>
      </c>
      <c r="L162" s="20">
        <v>5260763</v>
      </c>
      <c r="M162" s="19">
        <v>9518976</v>
      </c>
      <c r="N162" s="19">
        <v>6385425</v>
      </c>
      <c r="O162" s="20">
        <v>21165164</v>
      </c>
      <c r="P162" s="20">
        <v>-3035911</v>
      </c>
      <c r="Q162" s="19">
        <v>8806655</v>
      </c>
      <c r="R162" s="19">
        <v>11715601</v>
      </c>
      <c r="S162" s="20">
        <v>17486345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71203362</v>
      </c>
      <c r="E163" s="19">
        <v>67271100</v>
      </c>
      <c r="F163" s="19">
        <v>42125659</v>
      </c>
      <c r="G163" s="21">
        <f>IF(($E163     =0),0,($F163     /$E163     ))</f>
        <v>0.62620737582706387</v>
      </c>
      <c r="H163" s="20">
        <v>2157323</v>
      </c>
      <c r="I163" s="19">
        <v>3517189</v>
      </c>
      <c r="J163" s="19">
        <v>7686656</v>
      </c>
      <c r="K163" s="20">
        <v>13361168</v>
      </c>
      <c r="L163" s="20">
        <v>1141157</v>
      </c>
      <c r="M163" s="19">
        <v>5085733</v>
      </c>
      <c r="N163" s="19">
        <v>10363223</v>
      </c>
      <c r="O163" s="20">
        <v>16590113</v>
      </c>
      <c r="P163" s="20">
        <v>2824273</v>
      </c>
      <c r="Q163" s="19">
        <v>5117561</v>
      </c>
      <c r="R163" s="19">
        <v>4232544</v>
      </c>
      <c r="S163" s="20">
        <v>12174378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99915220</v>
      </c>
      <c r="E164" s="19">
        <v>97408484</v>
      </c>
      <c r="F164" s="19">
        <v>62396223</v>
      </c>
      <c r="G164" s="21">
        <f>IF(($E164     =0),0,($F164     /$E164     ))</f>
        <v>0.64056250993496622</v>
      </c>
      <c r="H164" s="20">
        <v>9493725</v>
      </c>
      <c r="I164" s="19">
        <v>7484153</v>
      </c>
      <c r="J164" s="19">
        <v>7461536</v>
      </c>
      <c r="K164" s="20">
        <v>24439414</v>
      </c>
      <c r="L164" s="20">
        <v>12667432</v>
      </c>
      <c r="M164" s="19">
        <v>6652492</v>
      </c>
      <c r="N164" s="19">
        <v>2944688</v>
      </c>
      <c r="O164" s="20">
        <v>22264612</v>
      </c>
      <c r="P164" s="20">
        <v>5883927</v>
      </c>
      <c r="Q164" s="19">
        <v>7588939</v>
      </c>
      <c r="R164" s="19">
        <v>2219331</v>
      </c>
      <c r="S164" s="20">
        <v>15692197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62832633</v>
      </c>
      <c r="E165" s="19">
        <v>64591722</v>
      </c>
      <c r="F165" s="19">
        <v>32801136</v>
      </c>
      <c r="G165" s="21">
        <f>IF(($E165     =0),0,($F165     /$E165     ))</f>
        <v>0.50782259683369335</v>
      </c>
      <c r="H165" s="20">
        <v>322099</v>
      </c>
      <c r="I165" s="19">
        <v>2881271</v>
      </c>
      <c r="J165" s="19">
        <v>2450230</v>
      </c>
      <c r="K165" s="20">
        <v>5653600</v>
      </c>
      <c r="L165" s="20">
        <v>5940339</v>
      </c>
      <c r="M165" s="19">
        <v>6295382</v>
      </c>
      <c r="N165" s="19">
        <v>4971091</v>
      </c>
      <c r="O165" s="20">
        <v>17206812</v>
      </c>
      <c r="P165" s="20">
        <v>2205468</v>
      </c>
      <c r="Q165" s="19">
        <v>3568051</v>
      </c>
      <c r="R165" s="19">
        <v>4167205</v>
      </c>
      <c r="S165" s="20">
        <v>9940724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302059735</v>
      </c>
      <c r="E166" s="19">
        <v>331597210</v>
      </c>
      <c r="F166" s="19">
        <v>200539510</v>
      </c>
      <c r="G166" s="21">
        <f>IF(($E166     =0),0,($F166     /$E166     ))</f>
        <v>0.60476838752654161</v>
      </c>
      <c r="H166" s="20">
        <v>23115505</v>
      </c>
      <c r="I166" s="19">
        <v>13390981</v>
      </c>
      <c r="J166" s="19">
        <v>18579236</v>
      </c>
      <c r="K166" s="20">
        <v>55085722</v>
      </c>
      <c r="L166" s="20">
        <v>32236066</v>
      </c>
      <c r="M166" s="19">
        <v>30902906</v>
      </c>
      <c r="N166" s="19">
        <v>35730321</v>
      </c>
      <c r="O166" s="20">
        <v>98869293</v>
      </c>
      <c r="P166" s="20">
        <v>2058774</v>
      </c>
      <c r="Q166" s="19">
        <v>21372492</v>
      </c>
      <c r="R166" s="19">
        <v>23153229</v>
      </c>
      <c r="S166" s="20">
        <v>46584495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617227380</v>
      </c>
      <c r="E167" s="12">
        <f>SUM(E162:E166)</f>
        <v>642857142</v>
      </c>
      <c r="F167" s="12">
        <f>SUM(F162:F166)</f>
        <v>385036898</v>
      </c>
      <c r="G167" s="14">
        <f>IF(($E167     =0),0,($F167     /$E167     ))</f>
        <v>0.59894628657637283</v>
      </c>
      <c r="H167" s="13">
        <f>SUM(H162:H166)</f>
        <v>35088652</v>
      </c>
      <c r="I167" s="12">
        <f>SUM(I162:I166)</f>
        <v>31581263</v>
      </c>
      <c r="J167" s="12">
        <f>SUM(J162:J166)</f>
        <v>40392850</v>
      </c>
      <c r="K167" s="13">
        <f>SUM(K162:K166)</f>
        <v>107062765</v>
      </c>
      <c r="L167" s="13">
        <f>SUM(L162:L166)</f>
        <v>57245757</v>
      </c>
      <c r="M167" s="12">
        <f>SUM(M162:M166)</f>
        <v>58455489</v>
      </c>
      <c r="N167" s="12">
        <f>SUM(N162:N166)</f>
        <v>60394748</v>
      </c>
      <c r="O167" s="13">
        <f>SUM(O162:O166)</f>
        <v>176095994</v>
      </c>
      <c r="P167" s="13">
        <f>SUM(P162:P166)</f>
        <v>9936531</v>
      </c>
      <c r="Q167" s="12">
        <f>SUM(Q162:Q166)</f>
        <v>46453698</v>
      </c>
      <c r="R167" s="12">
        <f>SUM(R162:R166)</f>
        <v>45487910</v>
      </c>
      <c r="S167" s="13">
        <f>SUM(S162:S166)</f>
        <v>101878139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14462698733</v>
      </c>
      <c r="E168" s="12">
        <f>SUM(E103,E105:E109,E111:E118,E120:E123,E125:E129,E131:E134,E136:E141,E143:E147,E149:E154,E156:E160,E162:E166)</f>
        <v>15539706174</v>
      </c>
      <c r="F168" s="12">
        <f>SUM(F103,F105:F109,F111:F118,F120:F123,F125:F129,F131:F134,F136:F141,F143:F147,F149:F154,F156:F160,F162:F166)</f>
        <v>7395570652</v>
      </c>
      <c r="G168" s="14">
        <f>IF(($E168     =0),0,($F168     /$E168     ))</f>
        <v>0.47591444581968839</v>
      </c>
      <c r="H168" s="13">
        <f>SUM(H103,H105:H109,H111:H118,H120:H123,H125:H129,H131:H134,H136:H141,H143:H147,H149:H154,H156:H160,H162:H166)</f>
        <v>-595571414</v>
      </c>
      <c r="I168" s="12">
        <f>SUM(I103,I105:I109,I111:I118,I120:I123,I125:I129,I131:I134,I136:I141,I143:I147,I149:I154,I156:I160,I162:I166)</f>
        <v>-2148850281</v>
      </c>
      <c r="J168" s="12">
        <f>SUM(J103,J105:J109,J111:J118,J120:J123,J125:J129,J131:J134,J136:J141,J143:J147,J149:J154,J156:J160,J162:J166)</f>
        <v>1049756797</v>
      </c>
      <c r="K168" s="13">
        <f>SUM(K103,K105:K109,K111:K118,K120:K123,K125:K129,K131:K134,K136:K141,K143:K147,K149:K154,K156:K160,K162:K166)</f>
        <v>-1694664898</v>
      </c>
      <c r="L168" s="13">
        <f>SUM(L103,L105:L109,L111:L118,L120:L123,L125:L129,L131:L134,L136:L141,L143:L147,L149:L154,L156:L160,L162:L166)</f>
        <v>4493301827</v>
      </c>
      <c r="M168" s="12">
        <f>SUM(M103,M105:M109,M111:M118,M120:M123,M125:M129,M131:M134,M136:M141,M143:M147,M149:M154,M156:M160,M162:M166)</f>
        <v>1077550619</v>
      </c>
      <c r="N168" s="12">
        <f>SUM(N103,N105:N109,N111:N118,N120:N123,N125:N129,N131:N134,N136:N141,N143:N147,N149:N154,N156:N160,N162:N166)</f>
        <v>852154888</v>
      </c>
      <c r="O168" s="13">
        <f>SUM(O103,O105:O109,O111:O118,O120:O123,O125:O129,O131:O134,O136:O141,O143:O147,O149:O154,O156:O160,O162:O166)</f>
        <v>6423007334</v>
      </c>
      <c r="P168" s="13">
        <f>SUM(P103,P105:P109,P111:P118,P120:P123,P125:P129,P131:P134,P136:P141,P143:P147,P149:P154,P156:P160,P162:P166)</f>
        <v>723375864</v>
      </c>
      <c r="Q168" s="12">
        <f>SUM(Q103,Q105:Q109,Q111:Q118,Q120:Q123,Q125:Q129,Q131:Q134,Q136:Q141,Q143:Q147,Q149:Q154,Q156:Q160,Q162:Q166)</f>
        <v>752719237</v>
      </c>
      <c r="R168" s="12">
        <f>SUM(R103,R105:R109,R111:R118,R120:R123,R125:R129,R131:R134,R136:R141,R143:R147,R149:R154,R156:R160,R162:R166)</f>
        <v>1191133115</v>
      </c>
      <c r="S168" s="13">
        <f>SUM(S103,S105:S109,S111:S118,S120:S123,S125:S129,S131:S134,S136:S141,S143:S147,S149:S154,S156:S160,S162:S166)</f>
        <v>2667228216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136280699</v>
      </c>
      <c r="E171" s="19">
        <v>142392637</v>
      </c>
      <c r="F171" s="19">
        <v>879485303</v>
      </c>
      <c r="G171" s="21">
        <f>IF(($E171     =0),0,($F171     /$E171     ))</f>
        <v>6.1764801996047032</v>
      </c>
      <c r="H171" s="20">
        <v>0</v>
      </c>
      <c r="I171" s="19">
        <v>13966742</v>
      </c>
      <c r="J171" s="19">
        <v>19084190</v>
      </c>
      <c r="K171" s="20">
        <v>33050932</v>
      </c>
      <c r="L171" s="20">
        <v>13964415</v>
      </c>
      <c r="M171" s="19">
        <v>4294438</v>
      </c>
      <c r="N171" s="19">
        <v>805596296</v>
      </c>
      <c r="O171" s="20">
        <v>823855149</v>
      </c>
      <c r="P171" s="20">
        <v>1998601</v>
      </c>
      <c r="Q171" s="19">
        <v>11719959</v>
      </c>
      <c r="R171" s="19">
        <v>8860662</v>
      </c>
      <c r="S171" s="20">
        <v>22579222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105895752</v>
      </c>
      <c r="E172" s="19">
        <v>140027257</v>
      </c>
      <c r="F172" s="19">
        <v>88248716</v>
      </c>
      <c r="G172" s="21">
        <f>IF(($E172     =0),0,($F172     /$E172     ))</f>
        <v>0.63022527106990323</v>
      </c>
      <c r="H172" s="20">
        <v>11612754</v>
      </c>
      <c r="I172" s="19">
        <v>4740621</v>
      </c>
      <c r="J172" s="19">
        <v>9238279</v>
      </c>
      <c r="K172" s="20">
        <v>25591654</v>
      </c>
      <c r="L172" s="20">
        <v>12713503</v>
      </c>
      <c r="M172" s="19">
        <v>10997826</v>
      </c>
      <c r="N172" s="19">
        <v>19094275</v>
      </c>
      <c r="O172" s="20">
        <v>42805604</v>
      </c>
      <c r="P172" s="20">
        <v>525496</v>
      </c>
      <c r="Q172" s="19">
        <v>3786488</v>
      </c>
      <c r="R172" s="19">
        <v>15539474</v>
      </c>
      <c r="S172" s="20">
        <v>19851458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272642599</v>
      </c>
      <c r="E173" s="19">
        <v>364152898</v>
      </c>
      <c r="F173" s="19">
        <v>114134028</v>
      </c>
      <c r="G173" s="21">
        <f>IF(($E173     =0),0,($F173     /$E173     ))</f>
        <v>0.31342336866422521</v>
      </c>
      <c r="H173" s="20">
        <v>1769141</v>
      </c>
      <c r="I173" s="19">
        <v>15188668</v>
      </c>
      <c r="J173" s="19">
        <v>10529585</v>
      </c>
      <c r="K173" s="20">
        <v>27487394</v>
      </c>
      <c r="L173" s="20">
        <v>17901411</v>
      </c>
      <c r="M173" s="19">
        <v>5944136</v>
      </c>
      <c r="N173" s="19">
        <v>33707099</v>
      </c>
      <c r="O173" s="20">
        <v>57552646</v>
      </c>
      <c r="P173" s="20">
        <v>4346467</v>
      </c>
      <c r="Q173" s="19">
        <v>6656418</v>
      </c>
      <c r="R173" s="19">
        <v>18091103</v>
      </c>
      <c r="S173" s="20">
        <v>29093988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59318913</v>
      </c>
      <c r="E174" s="19">
        <v>71470837</v>
      </c>
      <c r="F174" s="19">
        <v>34455452</v>
      </c>
      <c r="G174" s="21">
        <f>IF(($E174     =0),0,($F174     /$E174     ))</f>
        <v>0.48209106603858576</v>
      </c>
      <c r="H174" s="20">
        <v>9644665</v>
      </c>
      <c r="I174" s="19">
        <v>16000</v>
      </c>
      <c r="J174" s="19">
        <v>511690</v>
      </c>
      <c r="K174" s="20">
        <v>10172355</v>
      </c>
      <c r="L174" s="20">
        <v>4190829</v>
      </c>
      <c r="M174" s="19">
        <v>0</v>
      </c>
      <c r="N174" s="19">
        <v>12315399</v>
      </c>
      <c r="O174" s="20">
        <v>16506228</v>
      </c>
      <c r="P174" s="20">
        <v>23850</v>
      </c>
      <c r="Q174" s="19">
        <v>3789661</v>
      </c>
      <c r="R174" s="19">
        <v>3963358</v>
      </c>
      <c r="S174" s="20">
        <v>7776869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194005580</v>
      </c>
      <c r="E175" s="19">
        <v>174228678</v>
      </c>
      <c r="F175" s="19">
        <v>115791151</v>
      </c>
      <c r="G175" s="21">
        <f>IF(($E175     =0),0,($F175     /$E175     ))</f>
        <v>0.66459294950283676</v>
      </c>
      <c r="H175" s="20">
        <v>31661902</v>
      </c>
      <c r="I175" s="19">
        <v>18250076</v>
      </c>
      <c r="J175" s="19">
        <v>35181681</v>
      </c>
      <c r="K175" s="20">
        <v>85093659</v>
      </c>
      <c r="L175" s="20">
        <v>12975345</v>
      </c>
      <c r="M175" s="19">
        <v>5633898</v>
      </c>
      <c r="N175" s="19">
        <v>42990824</v>
      </c>
      <c r="O175" s="20">
        <v>61600067</v>
      </c>
      <c r="P175" s="20">
        <v>2985733</v>
      </c>
      <c r="Q175" s="19">
        <v>9340874</v>
      </c>
      <c r="R175" s="19">
        <v>-43229182</v>
      </c>
      <c r="S175" s="20">
        <v>-30902575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644467188</v>
      </c>
      <c r="E176" s="19">
        <v>628327419</v>
      </c>
      <c r="F176" s="19">
        <v>369343073</v>
      </c>
      <c r="G176" s="21">
        <f>IF(($E176     =0),0,($F176     /$E176     ))</f>
        <v>0.58781944227075023</v>
      </c>
      <c r="H176" s="20">
        <v>5155488</v>
      </c>
      <c r="I176" s="19">
        <v>28175882</v>
      </c>
      <c r="J176" s="19">
        <v>28157428</v>
      </c>
      <c r="K176" s="20">
        <v>61488798</v>
      </c>
      <c r="L176" s="20">
        <v>43631045</v>
      </c>
      <c r="M176" s="19">
        <v>66387115</v>
      </c>
      <c r="N176" s="19">
        <v>118047616</v>
      </c>
      <c r="O176" s="20">
        <v>228065776</v>
      </c>
      <c r="P176" s="20">
        <v>6429656</v>
      </c>
      <c r="Q176" s="19">
        <v>5191516</v>
      </c>
      <c r="R176" s="19">
        <v>68167327</v>
      </c>
      <c r="S176" s="20">
        <v>79788499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1412610731</v>
      </c>
      <c r="E177" s="12">
        <f>SUM(E171:E176)</f>
        <v>1520599726</v>
      </c>
      <c r="F177" s="12">
        <f>SUM(F171:F176)</f>
        <v>1601457723</v>
      </c>
      <c r="G177" s="14">
        <f>IF(($E177     =0),0,($F177     /$E177     ))</f>
        <v>1.0531750700841571</v>
      </c>
      <c r="H177" s="13">
        <f>SUM(H171:H176)</f>
        <v>59843950</v>
      </c>
      <c r="I177" s="12">
        <f>SUM(I171:I176)</f>
        <v>80337989</v>
      </c>
      <c r="J177" s="12">
        <f>SUM(J171:J176)</f>
        <v>102702853</v>
      </c>
      <c r="K177" s="13">
        <f>SUM(K171:K176)</f>
        <v>242884792</v>
      </c>
      <c r="L177" s="13">
        <f>SUM(L171:L176)</f>
        <v>105376548</v>
      </c>
      <c r="M177" s="12">
        <f>SUM(M171:M176)</f>
        <v>93257413</v>
      </c>
      <c r="N177" s="12">
        <f>SUM(N171:N176)</f>
        <v>1031751509</v>
      </c>
      <c r="O177" s="13">
        <f>SUM(O171:O176)</f>
        <v>1230385470</v>
      </c>
      <c r="P177" s="13">
        <f>SUM(P171:P176)</f>
        <v>16309803</v>
      </c>
      <c r="Q177" s="12">
        <f>SUM(Q171:Q176)</f>
        <v>40484916</v>
      </c>
      <c r="R177" s="12">
        <f>SUM(R171:R176)</f>
        <v>71392742</v>
      </c>
      <c r="S177" s="13">
        <f>SUM(S171:S176)</f>
        <v>128187461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132681500</v>
      </c>
      <c r="E178" s="19">
        <v>163632096</v>
      </c>
      <c r="F178" s="19">
        <v>49520661</v>
      </c>
      <c r="G178" s="21">
        <f>IF(($E178     =0),0,($F178     /$E178     ))</f>
        <v>0.30263415436541252</v>
      </c>
      <c r="H178" s="20">
        <v>11451017</v>
      </c>
      <c r="I178" s="19">
        <v>2002792</v>
      </c>
      <c r="J178" s="19">
        <v>5869499</v>
      </c>
      <c r="K178" s="20">
        <v>19323308</v>
      </c>
      <c r="L178" s="20">
        <v>1964362</v>
      </c>
      <c r="M178" s="19">
        <v>5416112</v>
      </c>
      <c r="N178" s="19">
        <v>5620279</v>
      </c>
      <c r="O178" s="20">
        <v>13000753</v>
      </c>
      <c r="P178" s="20">
        <v>2146413</v>
      </c>
      <c r="Q178" s="19">
        <v>8983218</v>
      </c>
      <c r="R178" s="19">
        <v>6066969</v>
      </c>
      <c r="S178" s="20">
        <v>17196600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184337128</v>
      </c>
      <c r="E179" s="19">
        <v>208324127</v>
      </c>
      <c r="F179" s="19">
        <v>111729474</v>
      </c>
      <c r="G179" s="21">
        <f>IF(($E179     =0),0,($F179     /$E179     ))</f>
        <v>0.53632517562404092</v>
      </c>
      <c r="H179" s="20">
        <v>17651433</v>
      </c>
      <c r="I179" s="19">
        <v>13894144</v>
      </c>
      <c r="J179" s="19">
        <v>12063259</v>
      </c>
      <c r="K179" s="20">
        <v>43608836</v>
      </c>
      <c r="L179" s="20">
        <v>14559886</v>
      </c>
      <c r="M179" s="19">
        <v>15553876</v>
      </c>
      <c r="N179" s="19">
        <v>15520006</v>
      </c>
      <c r="O179" s="20">
        <v>45633768</v>
      </c>
      <c r="P179" s="20">
        <v>11046241</v>
      </c>
      <c r="Q179" s="19">
        <v>6136445</v>
      </c>
      <c r="R179" s="19">
        <v>5304184</v>
      </c>
      <c r="S179" s="20">
        <v>22486870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272154816</v>
      </c>
      <c r="E180" s="19">
        <v>271545461</v>
      </c>
      <c r="F180" s="19">
        <v>152657890</v>
      </c>
      <c r="G180" s="21">
        <f>IF(($E180     =0),0,($F180     /$E180     ))</f>
        <v>0.56218170407937695</v>
      </c>
      <c r="H180" s="20">
        <v>31203133</v>
      </c>
      <c r="I180" s="19">
        <v>11462952</v>
      </c>
      <c r="J180" s="19">
        <v>23200204</v>
      </c>
      <c r="K180" s="20">
        <v>65866289</v>
      </c>
      <c r="L180" s="20">
        <v>10548379</v>
      </c>
      <c r="M180" s="19">
        <v>15888232</v>
      </c>
      <c r="N180" s="19">
        <v>31375799</v>
      </c>
      <c r="O180" s="20">
        <v>57812410</v>
      </c>
      <c r="P180" s="20">
        <v>6604097</v>
      </c>
      <c r="Q180" s="19">
        <v>7483270</v>
      </c>
      <c r="R180" s="19">
        <v>14891824</v>
      </c>
      <c r="S180" s="20">
        <v>28979191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223119000</v>
      </c>
      <c r="E181" s="19">
        <v>235574359</v>
      </c>
      <c r="F181" s="19">
        <v>179226000</v>
      </c>
      <c r="G181" s="21">
        <f>IF(($E181     =0),0,($F181     /$E181     ))</f>
        <v>0.76080436241365301</v>
      </c>
      <c r="H181" s="20">
        <v>17056693</v>
      </c>
      <c r="I181" s="19">
        <v>22612145</v>
      </c>
      <c r="J181" s="19">
        <v>26588380</v>
      </c>
      <c r="K181" s="20">
        <v>66257218</v>
      </c>
      <c r="L181" s="20">
        <v>22553273</v>
      </c>
      <c r="M181" s="19">
        <v>18593386</v>
      </c>
      <c r="N181" s="19">
        <v>35621490</v>
      </c>
      <c r="O181" s="20">
        <v>76768149</v>
      </c>
      <c r="P181" s="20">
        <v>178001</v>
      </c>
      <c r="Q181" s="19">
        <v>2861826</v>
      </c>
      <c r="R181" s="19">
        <v>33160806</v>
      </c>
      <c r="S181" s="20">
        <v>36200633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786704023</v>
      </c>
      <c r="E182" s="19">
        <v>826944141</v>
      </c>
      <c r="F182" s="19">
        <v>582029528</v>
      </c>
      <c r="G182" s="21">
        <f>IF(($E182     =0),0,($F182     /$E182     ))</f>
        <v>0.70383173317627989</v>
      </c>
      <c r="H182" s="20">
        <v>70998337</v>
      </c>
      <c r="I182" s="19">
        <v>89765824</v>
      </c>
      <c r="J182" s="19">
        <v>50942808</v>
      </c>
      <c r="K182" s="20">
        <v>211706969</v>
      </c>
      <c r="L182" s="20">
        <v>41956734</v>
      </c>
      <c r="M182" s="19">
        <v>73736857</v>
      </c>
      <c r="N182" s="19">
        <v>54727280</v>
      </c>
      <c r="O182" s="20">
        <v>170420871</v>
      </c>
      <c r="P182" s="20">
        <v>46177275</v>
      </c>
      <c r="Q182" s="19">
        <v>69517908</v>
      </c>
      <c r="R182" s="19">
        <v>84206505</v>
      </c>
      <c r="S182" s="20">
        <v>199901688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1598996467</v>
      </c>
      <c r="E183" s="12">
        <f>SUM(E178:E182)</f>
        <v>1706020184</v>
      </c>
      <c r="F183" s="12">
        <f>SUM(F178:F182)</f>
        <v>1075163553</v>
      </c>
      <c r="G183" s="14">
        <f>IF(($E183     =0),0,($F183     /$E183     ))</f>
        <v>0.63021736969086173</v>
      </c>
      <c r="H183" s="13">
        <f>SUM(H178:H182)</f>
        <v>148360613</v>
      </c>
      <c r="I183" s="12">
        <f>SUM(I178:I182)</f>
        <v>139737857</v>
      </c>
      <c r="J183" s="12">
        <f>SUM(J178:J182)</f>
        <v>118664150</v>
      </c>
      <c r="K183" s="13">
        <f>SUM(K178:K182)</f>
        <v>406762620</v>
      </c>
      <c r="L183" s="13">
        <f>SUM(L178:L182)</f>
        <v>91582634</v>
      </c>
      <c r="M183" s="12">
        <f>SUM(M178:M182)</f>
        <v>129188463</v>
      </c>
      <c r="N183" s="12">
        <f>SUM(N178:N182)</f>
        <v>142864854</v>
      </c>
      <c r="O183" s="13">
        <f>SUM(O178:O182)</f>
        <v>363635951</v>
      </c>
      <c r="P183" s="13">
        <f>SUM(P178:P182)</f>
        <v>66152027</v>
      </c>
      <c r="Q183" s="12">
        <f>SUM(Q178:Q182)</f>
        <v>94982667</v>
      </c>
      <c r="R183" s="12">
        <f>SUM(R178:R182)</f>
        <v>143630288</v>
      </c>
      <c r="S183" s="13">
        <f>SUM(S178:S182)</f>
        <v>304764982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86964800</v>
      </c>
      <c r="E184" s="19">
        <v>98204823</v>
      </c>
      <c r="F184" s="19">
        <v>51903541</v>
      </c>
      <c r="G184" s="21">
        <f>IF(($E184     =0),0,($F184     /$E184     ))</f>
        <v>0.52852333942906249</v>
      </c>
      <c r="H184" s="20">
        <v>2508123</v>
      </c>
      <c r="I184" s="19">
        <v>10068902</v>
      </c>
      <c r="J184" s="19">
        <v>8013189</v>
      </c>
      <c r="K184" s="20">
        <v>20590214</v>
      </c>
      <c r="L184" s="20">
        <v>7865918</v>
      </c>
      <c r="M184" s="19">
        <v>1089004</v>
      </c>
      <c r="N184" s="19">
        <v>8903955</v>
      </c>
      <c r="O184" s="20">
        <v>17858877</v>
      </c>
      <c r="P184" s="20">
        <v>4814112</v>
      </c>
      <c r="Q184" s="19">
        <v>5214850</v>
      </c>
      <c r="R184" s="19">
        <v>3425488</v>
      </c>
      <c r="S184" s="20">
        <v>13454450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64396800</v>
      </c>
      <c r="E185" s="19">
        <v>58277000</v>
      </c>
      <c r="F185" s="19">
        <v>31011261</v>
      </c>
      <c r="G185" s="21">
        <f>IF(($E185     =0),0,($F185     /$E185     ))</f>
        <v>0.5321355080048733</v>
      </c>
      <c r="H185" s="20">
        <v>2763198</v>
      </c>
      <c r="I185" s="19">
        <v>1954328</v>
      </c>
      <c r="J185" s="19">
        <v>2016665</v>
      </c>
      <c r="K185" s="20">
        <v>6734191</v>
      </c>
      <c r="L185" s="20">
        <v>3591991</v>
      </c>
      <c r="M185" s="19">
        <v>3843231</v>
      </c>
      <c r="N185" s="19">
        <v>4433522</v>
      </c>
      <c r="O185" s="20">
        <v>11868744</v>
      </c>
      <c r="P185" s="20">
        <v>1594282</v>
      </c>
      <c r="Q185" s="19">
        <v>513610</v>
      </c>
      <c r="R185" s="19">
        <v>10300434</v>
      </c>
      <c r="S185" s="20">
        <v>12408326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716060669</v>
      </c>
      <c r="E186" s="19">
        <v>955210349</v>
      </c>
      <c r="F186" s="19">
        <v>517785365</v>
      </c>
      <c r="G186" s="21">
        <f>IF(($E186     =0),0,($F186     /$E186     ))</f>
        <v>0.54206423280700866</v>
      </c>
      <c r="H186" s="20">
        <v>10720353</v>
      </c>
      <c r="I186" s="19">
        <v>34216763</v>
      </c>
      <c r="J186" s="19">
        <v>54466590</v>
      </c>
      <c r="K186" s="20">
        <v>99403706</v>
      </c>
      <c r="L186" s="20">
        <v>78937912</v>
      </c>
      <c r="M186" s="19">
        <v>56278712</v>
      </c>
      <c r="N186" s="19">
        <v>110367670</v>
      </c>
      <c r="O186" s="20">
        <v>245584294</v>
      </c>
      <c r="P186" s="20">
        <v>28004102</v>
      </c>
      <c r="Q186" s="19">
        <v>78958758</v>
      </c>
      <c r="R186" s="19">
        <v>65834505</v>
      </c>
      <c r="S186" s="20">
        <v>172797365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246865699</v>
      </c>
      <c r="E187" s="19">
        <v>292608160</v>
      </c>
      <c r="F187" s="19">
        <v>136172598</v>
      </c>
      <c r="G187" s="21">
        <f>IF(($E187     =0),0,($F187     /$E187     ))</f>
        <v>0.4653752581609481</v>
      </c>
      <c r="H187" s="20">
        <v>3950943</v>
      </c>
      <c r="I187" s="19">
        <v>18259577</v>
      </c>
      <c r="J187" s="19">
        <v>27583374</v>
      </c>
      <c r="K187" s="20">
        <v>49793894</v>
      </c>
      <c r="L187" s="20">
        <v>16987095</v>
      </c>
      <c r="M187" s="19">
        <v>10094893</v>
      </c>
      <c r="N187" s="19">
        <v>22920431</v>
      </c>
      <c r="O187" s="20">
        <v>50002419</v>
      </c>
      <c r="P187" s="20">
        <v>4936151</v>
      </c>
      <c r="Q187" s="19">
        <v>10871175</v>
      </c>
      <c r="R187" s="19">
        <v>20568959</v>
      </c>
      <c r="S187" s="20">
        <v>36376285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393366000</v>
      </c>
      <c r="E188" s="19">
        <v>430571000</v>
      </c>
      <c r="F188" s="19">
        <v>426493239</v>
      </c>
      <c r="G188" s="21">
        <f>IF(($E188     =0),0,($F188     /$E188     ))</f>
        <v>0.99052941094500091</v>
      </c>
      <c r="H188" s="20">
        <v>9569165</v>
      </c>
      <c r="I188" s="19">
        <v>41385401</v>
      </c>
      <c r="J188" s="19">
        <v>66448512</v>
      </c>
      <c r="K188" s="20">
        <v>117403078</v>
      </c>
      <c r="L188" s="20">
        <v>99099010</v>
      </c>
      <c r="M188" s="19">
        <v>54178961</v>
      </c>
      <c r="N188" s="19">
        <v>56569835</v>
      </c>
      <c r="O188" s="20">
        <v>209847806</v>
      </c>
      <c r="P188" s="20">
        <v>2483576</v>
      </c>
      <c r="Q188" s="19">
        <v>48931063</v>
      </c>
      <c r="R188" s="19">
        <v>47827716</v>
      </c>
      <c r="S188" s="20">
        <v>99242355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1507653968</v>
      </c>
      <c r="E189" s="12">
        <f>SUM(E184:E188)</f>
        <v>1834871332</v>
      </c>
      <c r="F189" s="12">
        <f>SUM(F184:F188)</f>
        <v>1163366004</v>
      </c>
      <c r="G189" s="14">
        <f>IF(($E189     =0),0,($F189     /$E189     ))</f>
        <v>0.63403138068102971</v>
      </c>
      <c r="H189" s="13">
        <f>SUM(H184:H188)</f>
        <v>29511782</v>
      </c>
      <c r="I189" s="12">
        <f>SUM(I184:I188)</f>
        <v>105884971</v>
      </c>
      <c r="J189" s="12">
        <f>SUM(J184:J188)</f>
        <v>158528330</v>
      </c>
      <c r="K189" s="13">
        <f>SUM(K184:K188)</f>
        <v>293925083</v>
      </c>
      <c r="L189" s="13">
        <f>SUM(L184:L188)</f>
        <v>206481926</v>
      </c>
      <c r="M189" s="12">
        <f>SUM(M184:M188)</f>
        <v>125484801</v>
      </c>
      <c r="N189" s="12">
        <f>SUM(N184:N188)</f>
        <v>203195413</v>
      </c>
      <c r="O189" s="13">
        <f>SUM(O184:O188)</f>
        <v>535162140</v>
      </c>
      <c r="P189" s="13">
        <f>SUM(P184:P188)</f>
        <v>41832223</v>
      </c>
      <c r="Q189" s="12">
        <f>SUM(Q184:Q188)</f>
        <v>144489456</v>
      </c>
      <c r="R189" s="12">
        <f>SUM(R184:R188)</f>
        <v>147957102</v>
      </c>
      <c r="S189" s="13">
        <f>SUM(S184:S188)</f>
        <v>334278781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109479950</v>
      </c>
      <c r="E190" s="19">
        <v>127715950</v>
      </c>
      <c r="F190" s="19">
        <v>36502583</v>
      </c>
      <c r="G190" s="21">
        <f>IF(($E190     =0),0,($F190     /$E190     ))</f>
        <v>0.28581068378695063</v>
      </c>
      <c r="H190" s="20">
        <v>3786801</v>
      </c>
      <c r="I190" s="19">
        <v>11188236</v>
      </c>
      <c r="J190" s="19">
        <v>1659730</v>
      </c>
      <c r="K190" s="20">
        <v>16634767</v>
      </c>
      <c r="L190" s="20">
        <v>0</v>
      </c>
      <c r="M190" s="19">
        <v>5038212</v>
      </c>
      <c r="N190" s="19">
        <v>9216779</v>
      </c>
      <c r="O190" s="20">
        <v>14254991</v>
      </c>
      <c r="P190" s="20">
        <v>350</v>
      </c>
      <c r="Q190" s="19">
        <v>2857170</v>
      </c>
      <c r="R190" s="19">
        <v>2755305</v>
      </c>
      <c r="S190" s="20">
        <v>5612825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157914047</v>
      </c>
      <c r="E191" s="19">
        <v>220667206</v>
      </c>
      <c r="F191" s="19">
        <v>127837546</v>
      </c>
      <c r="G191" s="21">
        <f>IF(($E191     =0),0,($F191     /$E191     ))</f>
        <v>0.5793228106581455</v>
      </c>
      <c r="H191" s="20">
        <v>0</v>
      </c>
      <c r="I191" s="19">
        <v>11123363</v>
      </c>
      <c r="J191" s="19">
        <v>27306926</v>
      </c>
      <c r="K191" s="20">
        <v>38430289</v>
      </c>
      <c r="L191" s="20">
        <v>12516012</v>
      </c>
      <c r="M191" s="19">
        <v>13474477</v>
      </c>
      <c r="N191" s="19">
        <v>23166426</v>
      </c>
      <c r="O191" s="20">
        <v>49156915</v>
      </c>
      <c r="P191" s="20">
        <v>8517527</v>
      </c>
      <c r="Q191" s="19">
        <v>8140132</v>
      </c>
      <c r="R191" s="19">
        <v>23592683</v>
      </c>
      <c r="S191" s="20">
        <v>40250342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152010992</v>
      </c>
      <c r="E192" s="19">
        <v>171875488</v>
      </c>
      <c r="F192" s="19">
        <v>107001971</v>
      </c>
      <c r="G192" s="21">
        <f>IF(($E192     =0),0,($F192     /$E192     ))</f>
        <v>0.62255515457794652</v>
      </c>
      <c r="H192" s="20">
        <v>2793887</v>
      </c>
      <c r="I192" s="19">
        <v>19560336</v>
      </c>
      <c r="J192" s="19">
        <v>27274995</v>
      </c>
      <c r="K192" s="20">
        <v>49629218</v>
      </c>
      <c r="L192" s="20">
        <v>13401562</v>
      </c>
      <c r="M192" s="19">
        <v>7989478</v>
      </c>
      <c r="N192" s="19">
        <v>16218270</v>
      </c>
      <c r="O192" s="20">
        <v>37609310</v>
      </c>
      <c r="P192" s="20">
        <v>3458550</v>
      </c>
      <c r="Q192" s="19">
        <v>5010478</v>
      </c>
      <c r="R192" s="19">
        <v>11294415</v>
      </c>
      <c r="S192" s="20">
        <v>19763443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440755800</v>
      </c>
      <c r="E193" s="19">
        <v>463332771</v>
      </c>
      <c r="F193" s="19">
        <v>291457191</v>
      </c>
      <c r="G193" s="21">
        <f>IF(($E193     =0),0,($F193     /$E193     ))</f>
        <v>0.62904506057483256</v>
      </c>
      <c r="H193" s="20">
        <v>46339182</v>
      </c>
      <c r="I193" s="19">
        <v>69927583</v>
      </c>
      <c r="J193" s="19">
        <v>12559802</v>
      </c>
      <c r="K193" s="20">
        <v>128826567</v>
      </c>
      <c r="L193" s="20">
        <v>35548455</v>
      </c>
      <c r="M193" s="19">
        <v>35610863</v>
      </c>
      <c r="N193" s="19">
        <v>33014150</v>
      </c>
      <c r="O193" s="20">
        <v>104173468</v>
      </c>
      <c r="P193" s="20">
        <v>13519290</v>
      </c>
      <c r="Q193" s="19">
        <v>22591523</v>
      </c>
      <c r="R193" s="19">
        <v>22346343</v>
      </c>
      <c r="S193" s="20">
        <v>58457156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202997292</v>
      </c>
      <c r="E194" s="19">
        <v>264614502</v>
      </c>
      <c r="F194" s="19">
        <v>66407584</v>
      </c>
      <c r="G194" s="21">
        <f>IF(($E194     =0),0,($F194     /$E194     ))</f>
        <v>0.25095973009068112</v>
      </c>
      <c r="H194" s="20">
        <v>3622789</v>
      </c>
      <c r="I194" s="19">
        <v>7223298</v>
      </c>
      <c r="J194" s="19">
        <v>8562801</v>
      </c>
      <c r="K194" s="20">
        <v>19408888</v>
      </c>
      <c r="L194" s="20">
        <v>11251963</v>
      </c>
      <c r="M194" s="19">
        <v>5896979</v>
      </c>
      <c r="N194" s="19">
        <v>12101744</v>
      </c>
      <c r="O194" s="20">
        <v>29250686</v>
      </c>
      <c r="P194" s="20">
        <v>3307543</v>
      </c>
      <c r="Q194" s="19">
        <v>4283504</v>
      </c>
      <c r="R194" s="19">
        <v>10156963</v>
      </c>
      <c r="S194" s="20">
        <v>17748010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100000</v>
      </c>
      <c r="E195" s="19">
        <v>1200000</v>
      </c>
      <c r="F195" s="19">
        <v>98700</v>
      </c>
      <c r="G195" s="21">
        <f>IF(($E195     =0),0,($F195     /$E195     ))</f>
        <v>8.2250000000000004E-2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98700</v>
      </c>
      <c r="S195" s="20">
        <v>98700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1063258081</v>
      </c>
      <c r="E196" s="12">
        <f>SUM(E190:E195)</f>
        <v>1249405917</v>
      </c>
      <c r="F196" s="12">
        <f>SUM(F190:F195)</f>
        <v>629305575</v>
      </c>
      <c r="G196" s="14">
        <f>IF(($E196     =0),0,($F196     /$E196     ))</f>
        <v>0.5036838440072795</v>
      </c>
      <c r="H196" s="13">
        <f>SUM(H190:H195)</f>
        <v>56542659</v>
      </c>
      <c r="I196" s="12">
        <f>SUM(I190:I195)</f>
        <v>119022816</v>
      </c>
      <c r="J196" s="12">
        <f>SUM(J190:J195)</f>
        <v>77364254</v>
      </c>
      <c r="K196" s="13">
        <f>SUM(K190:K195)</f>
        <v>252929729</v>
      </c>
      <c r="L196" s="13">
        <f>SUM(L190:L195)</f>
        <v>72717992</v>
      </c>
      <c r="M196" s="12">
        <f>SUM(M190:M195)</f>
        <v>68010009</v>
      </c>
      <c r="N196" s="12">
        <f>SUM(N190:N195)</f>
        <v>93717369</v>
      </c>
      <c r="O196" s="13">
        <f>SUM(O190:O195)</f>
        <v>234445370</v>
      </c>
      <c r="P196" s="13">
        <f>SUM(P190:P195)</f>
        <v>28803260</v>
      </c>
      <c r="Q196" s="12">
        <f>SUM(Q190:Q195)</f>
        <v>42882807</v>
      </c>
      <c r="R196" s="12">
        <f>SUM(R190:R195)</f>
        <v>70244409</v>
      </c>
      <c r="S196" s="13">
        <f>SUM(S190:S195)</f>
        <v>141930476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149431968</v>
      </c>
      <c r="E197" s="19">
        <v>148932678</v>
      </c>
      <c r="F197" s="19">
        <v>51280563</v>
      </c>
      <c r="G197" s="21">
        <f>IF(($E197     =0),0,($F197     /$E197     ))</f>
        <v>0.34432042509837901</v>
      </c>
      <c r="H197" s="20">
        <v>0</v>
      </c>
      <c r="I197" s="19">
        <v>14613895</v>
      </c>
      <c r="J197" s="19">
        <v>6939528</v>
      </c>
      <c r="K197" s="20">
        <v>21553423</v>
      </c>
      <c r="L197" s="20">
        <v>2785128</v>
      </c>
      <c r="M197" s="19">
        <v>11973894</v>
      </c>
      <c r="N197" s="19">
        <v>0</v>
      </c>
      <c r="O197" s="20">
        <v>14759022</v>
      </c>
      <c r="P197" s="20">
        <v>909762</v>
      </c>
      <c r="Q197" s="19">
        <v>12851879</v>
      </c>
      <c r="R197" s="19">
        <v>1206477</v>
      </c>
      <c r="S197" s="20">
        <v>14968118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98829145</v>
      </c>
      <c r="E198" s="19">
        <v>142655917</v>
      </c>
      <c r="F198" s="19">
        <v>211006154</v>
      </c>
      <c r="G198" s="21">
        <f>IF(($E198     =0),0,($F198     /$E198     ))</f>
        <v>1.4791265475514765</v>
      </c>
      <c r="H198" s="20">
        <v>20104908</v>
      </c>
      <c r="I198" s="19">
        <v>1729671</v>
      </c>
      <c r="J198" s="19">
        <v>10652309</v>
      </c>
      <c r="K198" s="20">
        <v>32486888</v>
      </c>
      <c r="L198" s="20">
        <v>1884549</v>
      </c>
      <c r="M198" s="19">
        <v>10267985</v>
      </c>
      <c r="N198" s="19">
        <v>11280839</v>
      </c>
      <c r="O198" s="20">
        <v>23433373</v>
      </c>
      <c r="P198" s="20">
        <v>849732</v>
      </c>
      <c r="Q198" s="19">
        <v>121232457</v>
      </c>
      <c r="R198" s="19">
        <v>33003704</v>
      </c>
      <c r="S198" s="20">
        <v>155085893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161742930</v>
      </c>
      <c r="E199" s="19">
        <v>143776349</v>
      </c>
      <c r="F199" s="19">
        <v>55269654</v>
      </c>
      <c r="G199" s="21">
        <f>IF(($E199     =0),0,($F199     /$E199     ))</f>
        <v>0.38441408746580424</v>
      </c>
      <c r="H199" s="20">
        <v>10166130</v>
      </c>
      <c r="I199" s="19">
        <v>8972189</v>
      </c>
      <c r="J199" s="19">
        <v>11223602</v>
      </c>
      <c r="K199" s="20">
        <v>30361921</v>
      </c>
      <c r="L199" s="20">
        <v>0</v>
      </c>
      <c r="M199" s="19">
        <v>2533346</v>
      </c>
      <c r="N199" s="19">
        <v>3697436</v>
      </c>
      <c r="O199" s="20">
        <v>6230782</v>
      </c>
      <c r="P199" s="20">
        <v>0</v>
      </c>
      <c r="Q199" s="19">
        <v>13510645</v>
      </c>
      <c r="R199" s="19">
        <v>5166306</v>
      </c>
      <c r="S199" s="20">
        <v>18676951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289401068</v>
      </c>
      <c r="E200" s="19">
        <v>201988679</v>
      </c>
      <c r="F200" s="19">
        <v>176695030</v>
      </c>
      <c r="G200" s="21">
        <f>IF(($E200     =0),0,($F200     /$E200     ))</f>
        <v>0.87477689776861212</v>
      </c>
      <c r="H200" s="20">
        <v>26274400</v>
      </c>
      <c r="I200" s="19">
        <v>0</v>
      </c>
      <c r="J200" s="19">
        <v>26765721</v>
      </c>
      <c r="K200" s="20">
        <v>53040121</v>
      </c>
      <c r="L200" s="20">
        <v>17015739</v>
      </c>
      <c r="M200" s="19">
        <v>30299356</v>
      </c>
      <c r="N200" s="19">
        <v>24593331</v>
      </c>
      <c r="O200" s="20">
        <v>71908426</v>
      </c>
      <c r="P200" s="20">
        <v>33845610</v>
      </c>
      <c r="Q200" s="19">
        <v>-29360934</v>
      </c>
      <c r="R200" s="19">
        <v>47261807</v>
      </c>
      <c r="S200" s="20">
        <v>51746483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453099537</v>
      </c>
      <c r="E201" s="19">
        <v>456595438</v>
      </c>
      <c r="F201" s="19">
        <v>489203256</v>
      </c>
      <c r="G201" s="21">
        <f>IF(($E201     =0),0,($F201     /$E201     ))</f>
        <v>1.0714151200082731</v>
      </c>
      <c r="H201" s="20">
        <v>1293000</v>
      </c>
      <c r="I201" s="19">
        <v>44629498</v>
      </c>
      <c r="J201" s="19">
        <v>53359525</v>
      </c>
      <c r="K201" s="20">
        <v>99282023</v>
      </c>
      <c r="L201" s="20">
        <v>41756896</v>
      </c>
      <c r="M201" s="19">
        <v>39723962</v>
      </c>
      <c r="N201" s="19">
        <v>63853344</v>
      </c>
      <c r="O201" s="20">
        <v>145334202</v>
      </c>
      <c r="P201" s="20">
        <v>49633566</v>
      </c>
      <c r="Q201" s="19">
        <v>51363785</v>
      </c>
      <c r="R201" s="19">
        <v>143589680</v>
      </c>
      <c r="S201" s="20">
        <v>244587031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1152504648</v>
      </c>
      <c r="E202" s="12">
        <f>SUM(E197:E201)</f>
        <v>1093949061</v>
      </c>
      <c r="F202" s="12">
        <f>SUM(F197:F201)</f>
        <v>983454657</v>
      </c>
      <c r="G202" s="14">
        <f>IF(($E202     =0),0,($F202     /$E202     ))</f>
        <v>0.89899492769892331</v>
      </c>
      <c r="H202" s="13">
        <f>SUM(H197:H201)</f>
        <v>57838438</v>
      </c>
      <c r="I202" s="12">
        <f>SUM(I197:I201)</f>
        <v>69945253</v>
      </c>
      <c r="J202" s="12">
        <f>SUM(J197:J201)</f>
        <v>108940685</v>
      </c>
      <c r="K202" s="13">
        <f>SUM(K197:K201)</f>
        <v>236724376</v>
      </c>
      <c r="L202" s="13">
        <f>SUM(L197:L201)</f>
        <v>63442312</v>
      </c>
      <c r="M202" s="12">
        <f>SUM(M197:M201)</f>
        <v>94798543</v>
      </c>
      <c r="N202" s="12">
        <f>SUM(N197:N201)</f>
        <v>103424950</v>
      </c>
      <c r="O202" s="13">
        <f>SUM(O197:O201)</f>
        <v>261665805</v>
      </c>
      <c r="P202" s="13">
        <f>SUM(P197:P201)</f>
        <v>85238670</v>
      </c>
      <c r="Q202" s="12">
        <f>SUM(Q197:Q201)</f>
        <v>169597832</v>
      </c>
      <c r="R202" s="12">
        <f>SUM(R197:R201)</f>
        <v>230227974</v>
      </c>
      <c r="S202" s="13">
        <f>SUM(S197:S201)</f>
        <v>485064476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6735023895</v>
      </c>
      <c r="E203" s="12">
        <f>SUM(E171:E176,E178:E182,E184:E188,E190:E195,E197:E201)</f>
        <v>7404846220</v>
      </c>
      <c r="F203" s="12">
        <f>SUM(F171:F176,F178:F182,F184:F188,F190:F195,F197:F201)</f>
        <v>5452747512</v>
      </c>
      <c r="G203" s="14">
        <f>IF(($E203     =0),0,($F203     /$E203     ))</f>
        <v>0.73637552354193248</v>
      </c>
      <c r="H203" s="13">
        <f>SUM(H171:H176,H178:H182,H184:H188,H190:H195,H197:H201)</f>
        <v>352097442</v>
      </c>
      <c r="I203" s="12">
        <f>SUM(I171:I176,I178:I182,I184:I188,I190:I195,I197:I201)</f>
        <v>514928886</v>
      </c>
      <c r="J203" s="12">
        <f>SUM(J171:J176,J178:J182,J184:J188,J190:J195,J197:J201)</f>
        <v>566200272</v>
      </c>
      <c r="K203" s="13">
        <f>SUM(K171:K176,K178:K182,K184:K188,K190:K195,K197:K201)</f>
        <v>1433226600</v>
      </c>
      <c r="L203" s="13">
        <f>SUM(L171:L176,L178:L182,L184:L188,L190:L195,L197:L201)</f>
        <v>539601412</v>
      </c>
      <c r="M203" s="12">
        <f>SUM(M171:M176,M178:M182,M184:M188,M190:M195,M197:M201)</f>
        <v>510739229</v>
      </c>
      <c r="N203" s="12">
        <f>SUM(N171:N176,N178:N182,N184:N188,N190:N195,N197:N201)</f>
        <v>1574954095</v>
      </c>
      <c r="O203" s="13">
        <f>SUM(O171:O176,O178:O182,O184:O188,O190:O195,O197:O201)</f>
        <v>2625294736</v>
      </c>
      <c r="P203" s="13">
        <f>SUM(P171:P176,P178:P182,P184:P188,P190:P195,P197:P201)</f>
        <v>238335983</v>
      </c>
      <c r="Q203" s="12">
        <f>SUM(Q171:Q176,Q178:Q182,Q184:Q188,Q190:Q195,Q197:Q201)</f>
        <v>492437678</v>
      </c>
      <c r="R203" s="12">
        <f>SUM(R171:R176,R178:R182,R184:R188,R190:R195,R197:R201)</f>
        <v>663452515</v>
      </c>
      <c r="S203" s="13">
        <f>SUM(S171:S176,S178:S182,S184:S188,S190:S195,S197:S201)</f>
        <v>1394226176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435803870</v>
      </c>
      <c r="E206" s="19">
        <v>385172872</v>
      </c>
      <c r="F206" s="19">
        <v>235898412</v>
      </c>
      <c r="G206" s="21">
        <f>IF(($E206     =0),0,($F206     /$E206     ))</f>
        <v>0.61244814769821065</v>
      </c>
      <c r="H206" s="20">
        <v>11180940</v>
      </c>
      <c r="I206" s="19">
        <v>30075577</v>
      </c>
      <c r="J206" s="19">
        <v>38186798</v>
      </c>
      <c r="K206" s="20">
        <v>79443315</v>
      </c>
      <c r="L206" s="20">
        <v>19601927</v>
      </c>
      <c r="M206" s="19">
        <v>21522593</v>
      </c>
      <c r="N206" s="19">
        <v>42157403</v>
      </c>
      <c r="O206" s="20">
        <v>83281923</v>
      </c>
      <c r="P206" s="20">
        <v>16670287</v>
      </c>
      <c r="Q206" s="19">
        <v>26456229</v>
      </c>
      <c r="R206" s="19">
        <v>30046658</v>
      </c>
      <c r="S206" s="20">
        <v>73173174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162092949</v>
      </c>
      <c r="E207" s="19">
        <v>194964330</v>
      </c>
      <c r="F207" s="19">
        <v>109146011</v>
      </c>
      <c r="G207" s="21">
        <f>IF(($E207     =0),0,($F207     /$E207     ))</f>
        <v>0.55982553834334725</v>
      </c>
      <c r="H207" s="20">
        <v>9479577</v>
      </c>
      <c r="I207" s="19">
        <v>9384347</v>
      </c>
      <c r="J207" s="19">
        <v>25021222</v>
      </c>
      <c r="K207" s="20">
        <v>43885146</v>
      </c>
      <c r="L207" s="20">
        <v>12504080</v>
      </c>
      <c r="M207" s="19">
        <v>24284845</v>
      </c>
      <c r="N207" s="19">
        <v>22142634</v>
      </c>
      <c r="O207" s="20">
        <v>58931559</v>
      </c>
      <c r="P207" s="20">
        <v>3437352</v>
      </c>
      <c r="Q207" s="19">
        <v>4042323</v>
      </c>
      <c r="R207" s="19">
        <v>-1150369</v>
      </c>
      <c r="S207" s="20">
        <v>6329306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127472267</v>
      </c>
      <c r="E208" s="19">
        <v>174393944</v>
      </c>
      <c r="F208" s="19">
        <v>65186974</v>
      </c>
      <c r="G208" s="21">
        <f>IF(($E208     =0),0,($F208     /$E208     ))</f>
        <v>0.37379150046632353</v>
      </c>
      <c r="H208" s="20">
        <v>0</v>
      </c>
      <c r="I208" s="19">
        <v>225548</v>
      </c>
      <c r="J208" s="19">
        <v>19000</v>
      </c>
      <c r="K208" s="20">
        <v>244548</v>
      </c>
      <c r="L208" s="20">
        <v>37815688</v>
      </c>
      <c r="M208" s="19">
        <v>0</v>
      </c>
      <c r="N208" s="19">
        <v>1721354</v>
      </c>
      <c r="O208" s="20">
        <v>39537042</v>
      </c>
      <c r="P208" s="20">
        <v>1382354</v>
      </c>
      <c r="Q208" s="19">
        <v>17025407</v>
      </c>
      <c r="R208" s="19">
        <v>6997623</v>
      </c>
      <c r="S208" s="20">
        <v>25405384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73178050</v>
      </c>
      <c r="E209" s="19">
        <v>84787506</v>
      </c>
      <c r="F209" s="19">
        <v>58177715</v>
      </c>
      <c r="G209" s="21">
        <f>IF(($E209     =0),0,($F209     /$E209     ))</f>
        <v>0.68615905508530939</v>
      </c>
      <c r="H209" s="20">
        <v>0</v>
      </c>
      <c r="I209" s="19">
        <v>487716</v>
      </c>
      <c r="J209" s="19">
        <v>4596709</v>
      </c>
      <c r="K209" s="20">
        <v>5084425</v>
      </c>
      <c r="L209" s="20">
        <v>6943743</v>
      </c>
      <c r="M209" s="19">
        <v>4643465</v>
      </c>
      <c r="N209" s="19">
        <v>12331587</v>
      </c>
      <c r="O209" s="20">
        <v>23918795</v>
      </c>
      <c r="P209" s="20">
        <v>4901661</v>
      </c>
      <c r="Q209" s="19">
        <v>7817400</v>
      </c>
      <c r="R209" s="19">
        <v>16455434</v>
      </c>
      <c r="S209" s="20">
        <v>29174495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50013400</v>
      </c>
      <c r="E210" s="19">
        <v>58394950</v>
      </c>
      <c r="F210" s="19">
        <v>47633659</v>
      </c>
      <c r="G210" s="21">
        <f>IF(($E210     =0),0,($F210     /$E210     ))</f>
        <v>0.8157153829226671</v>
      </c>
      <c r="H210" s="20">
        <v>1228673</v>
      </c>
      <c r="I210" s="19">
        <v>4809437</v>
      </c>
      <c r="J210" s="19">
        <v>288072</v>
      </c>
      <c r="K210" s="20">
        <v>6326182</v>
      </c>
      <c r="L210" s="20">
        <v>5795017</v>
      </c>
      <c r="M210" s="19">
        <v>1601465</v>
      </c>
      <c r="N210" s="19">
        <v>1535187</v>
      </c>
      <c r="O210" s="20">
        <v>8931669</v>
      </c>
      <c r="P210" s="20">
        <v>18760507</v>
      </c>
      <c r="Q210" s="19">
        <v>9259620</v>
      </c>
      <c r="R210" s="19">
        <v>4355681</v>
      </c>
      <c r="S210" s="20">
        <v>32375808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16525974</v>
      </c>
      <c r="E211" s="19">
        <v>22024974</v>
      </c>
      <c r="F211" s="19">
        <v>14440063</v>
      </c>
      <c r="G211" s="21">
        <f>IF(($E211     =0),0,($F211     /$E211     ))</f>
        <v>0.65562224954272363</v>
      </c>
      <c r="H211" s="20">
        <v>0</v>
      </c>
      <c r="I211" s="19">
        <v>4424708</v>
      </c>
      <c r="J211" s="19">
        <v>0</v>
      </c>
      <c r="K211" s="20">
        <v>4424708</v>
      </c>
      <c r="L211" s="20">
        <v>1384249</v>
      </c>
      <c r="M211" s="19">
        <v>0</v>
      </c>
      <c r="N211" s="19">
        <v>3689450</v>
      </c>
      <c r="O211" s="20">
        <v>5073699</v>
      </c>
      <c r="P211" s="20">
        <v>24938</v>
      </c>
      <c r="Q211" s="19">
        <v>0</v>
      </c>
      <c r="R211" s="19">
        <v>4916718</v>
      </c>
      <c r="S211" s="20">
        <v>4941656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216314250</v>
      </c>
      <c r="E212" s="19">
        <v>192038982</v>
      </c>
      <c r="F212" s="19">
        <v>133718056</v>
      </c>
      <c r="G212" s="21">
        <f>IF(($E212     =0),0,($F212     /$E212     ))</f>
        <v>0.69630683628597867</v>
      </c>
      <c r="H212" s="20">
        <v>8728900</v>
      </c>
      <c r="I212" s="19">
        <v>21006791</v>
      </c>
      <c r="J212" s="19">
        <v>18274413</v>
      </c>
      <c r="K212" s="20">
        <v>48010104</v>
      </c>
      <c r="L212" s="20">
        <v>6197874</v>
      </c>
      <c r="M212" s="19">
        <v>11814677</v>
      </c>
      <c r="N212" s="19">
        <v>31157403</v>
      </c>
      <c r="O212" s="20">
        <v>49169954</v>
      </c>
      <c r="P212" s="20">
        <v>9938489</v>
      </c>
      <c r="Q212" s="19">
        <v>8756217</v>
      </c>
      <c r="R212" s="19">
        <v>17843292</v>
      </c>
      <c r="S212" s="20">
        <v>36537998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5307000</v>
      </c>
      <c r="E213" s="19">
        <v>5898796</v>
      </c>
      <c r="F213" s="19">
        <v>2437087</v>
      </c>
      <c r="G213" s="21">
        <f>IF(($E213     =0),0,($F213     /$E213     ))</f>
        <v>0.41314990381087935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29025</v>
      </c>
      <c r="N213" s="19">
        <v>707816</v>
      </c>
      <c r="O213" s="20">
        <v>736841</v>
      </c>
      <c r="P213" s="20">
        <v>0</v>
      </c>
      <c r="Q213" s="19">
        <v>1700246</v>
      </c>
      <c r="R213" s="19">
        <v>0</v>
      </c>
      <c r="S213" s="20">
        <v>1700246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1086707760</v>
      </c>
      <c r="E214" s="12">
        <f>SUM(E206:E213)</f>
        <v>1117676354</v>
      </c>
      <c r="F214" s="12">
        <f>SUM(F206:F213)</f>
        <v>666637977</v>
      </c>
      <c r="G214" s="14">
        <f>IF(($E214     =0),0,($F214     /$E214     ))</f>
        <v>0.59644992453692014</v>
      </c>
      <c r="H214" s="13">
        <f>SUM(H206:H213)</f>
        <v>30618090</v>
      </c>
      <c r="I214" s="12">
        <f>SUM(I206:I213)</f>
        <v>70414124</v>
      </c>
      <c r="J214" s="12">
        <f>SUM(J206:J213)</f>
        <v>86386214</v>
      </c>
      <c r="K214" s="13">
        <f>SUM(K206:K213)</f>
        <v>187418428</v>
      </c>
      <c r="L214" s="13">
        <f>SUM(L206:L213)</f>
        <v>90242578</v>
      </c>
      <c r="M214" s="12">
        <f>SUM(M206:M213)</f>
        <v>63896070</v>
      </c>
      <c r="N214" s="12">
        <f>SUM(N206:N213)</f>
        <v>115442834</v>
      </c>
      <c r="O214" s="13">
        <f>SUM(O206:O213)</f>
        <v>269581482</v>
      </c>
      <c r="P214" s="13">
        <f>SUM(P206:P213)</f>
        <v>55115588</v>
      </c>
      <c r="Q214" s="12">
        <f>SUM(Q206:Q213)</f>
        <v>75057442</v>
      </c>
      <c r="R214" s="12">
        <f>SUM(R206:R213)</f>
        <v>79465037</v>
      </c>
      <c r="S214" s="13">
        <f>SUM(S206:S213)</f>
        <v>209638067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65245000</v>
      </c>
      <c r="E215" s="19">
        <v>64495000</v>
      </c>
      <c r="F215" s="19">
        <v>25002421</v>
      </c>
      <c r="G215" s="21">
        <f>IF(($E215     =0),0,($F215     /$E215     ))</f>
        <v>0.38766448561904021</v>
      </c>
      <c r="H215" s="20">
        <v>787138</v>
      </c>
      <c r="I215" s="19">
        <v>-264247</v>
      </c>
      <c r="J215" s="19">
        <v>5360091</v>
      </c>
      <c r="K215" s="20">
        <v>5882982</v>
      </c>
      <c r="L215" s="20">
        <v>7071641</v>
      </c>
      <c r="M215" s="19">
        <v>0</v>
      </c>
      <c r="N215" s="19">
        <v>3275657</v>
      </c>
      <c r="O215" s="20">
        <v>10347298</v>
      </c>
      <c r="P215" s="20">
        <v>2515682</v>
      </c>
      <c r="Q215" s="19">
        <v>2897568</v>
      </c>
      <c r="R215" s="19">
        <v>3358891</v>
      </c>
      <c r="S215" s="20">
        <v>8772141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241252400</v>
      </c>
      <c r="E216" s="19">
        <v>236685507</v>
      </c>
      <c r="F216" s="19">
        <v>118594043</v>
      </c>
      <c r="G216" s="21">
        <f>IF(($E216     =0),0,($F216     /$E216     ))</f>
        <v>0.50106170210075429</v>
      </c>
      <c r="H216" s="20">
        <v>12000</v>
      </c>
      <c r="I216" s="19">
        <v>6161689</v>
      </c>
      <c r="J216" s="19">
        <v>22121953</v>
      </c>
      <c r="K216" s="20">
        <v>28295642</v>
      </c>
      <c r="L216" s="20">
        <v>7816990</v>
      </c>
      <c r="M216" s="19">
        <v>14752670</v>
      </c>
      <c r="N216" s="19">
        <v>31187305</v>
      </c>
      <c r="O216" s="20">
        <v>53756965</v>
      </c>
      <c r="P216" s="20">
        <v>-22810</v>
      </c>
      <c r="Q216" s="19">
        <v>26084407</v>
      </c>
      <c r="R216" s="19">
        <v>10479839</v>
      </c>
      <c r="S216" s="20">
        <v>36541436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119789879</v>
      </c>
      <c r="E217" s="19">
        <v>168955472</v>
      </c>
      <c r="F217" s="19">
        <v>100739976</v>
      </c>
      <c r="G217" s="21">
        <f>IF(($E217     =0),0,($F217     /$E217     ))</f>
        <v>0.59625163250113611</v>
      </c>
      <c r="H217" s="20">
        <v>0</v>
      </c>
      <c r="I217" s="19">
        <v>398349</v>
      </c>
      <c r="J217" s="19">
        <v>8861175</v>
      </c>
      <c r="K217" s="20">
        <v>9259524</v>
      </c>
      <c r="L217" s="20">
        <v>18156134</v>
      </c>
      <c r="M217" s="19">
        <v>15416648</v>
      </c>
      <c r="N217" s="19">
        <v>35863652</v>
      </c>
      <c r="O217" s="20">
        <v>69436434</v>
      </c>
      <c r="P217" s="20">
        <v>6099730</v>
      </c>
      <c r="Q217" s="19">
        <v>3023892</v>
      </c>
      <c r="R217" s="19">
        <v>12920396</v>
      </c>
      <c r="S217" s="20">
        <v>22044018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59117652</v>
      </c>
      <c r="E218" s="19">
        <v>80422990</v>
      </c>
      <c r="F218" s="19">
        <v>52731072</v>
      </c>
      <c r="G218" s="21">
        <f>IF(($E218     =0),0,($F218     /$E218     ))</f>
        <v>0.65567161827731102</v>
      </c>
      <c r="H218" s="20">
        <v>0</v>
      </c>
      <c r="I218" s="19">
        <v>11241570</v>
      </c>
      <c r="J218" s="19">
        <v>9829106</v>
      </c>
      <c r="K218" s="20">
        <v>21070676</v>
      </c>
      <c r="L218" s="20">
        <v>11831096</v>
      </c>
      <c r="M218" s="19">
        <v>6128590</v>
      </c>
      <c r="N218" s="19">
        <v>7554558</v>
      </c>
      <c r="O218" s="20">
        <v>25514244</v>
      </c>
      <c r="P218" s="20">
        <v>834926</v>
      </c>
      <c r="Q218" s="19">
        <v>3284100</v>
      </c>
      <c r="R218" s="19">
        <v>2027126</v>
      </c>
      <c r="S218" s="20">
        <v>6146152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256199805</v>
      </c>
      <c r="E219" s="19">
        <v>287542672</v>
      </c>
      <c r="F219" s="19">
        <v>196910828</v>
      </c>
      <c r="G219" s="21">
        <f>IF(($E219     =0),0,($F219     /$E219     ))</f>
        <v>0.68480558600359676</v>
      </c>
      <c r="H219" s="20">
        <v>28784683</v>
      </c>
      <c r="I219" s="19">
        <v>24657723</v>
      </c>
      <c r="J219" s="19">
        <v>26768757</v>
      </c>
      <c r="K219" s="20">
        <v>80211163</v>
      </c>
      <c r="L219" s="20">
        <v>39388975</v>
      </c>
      <c r="M219" s="19">
        <v>6809623</v>
      </c>
      <c r="N219" s="19">
        <v>35235129</v>
      </c>
      <c r="O219" s="20">
        <v>81433727</v>
      </c>
      <c r="P219" s="20">
        <v>5850791</v>
      </c>
      <c r="Q219" s="19">
        <v>9673638</v>
      </c>
      <c r="R219" s="19">
        <v>19741509</v>
      </c>
      <c r="S219" s="20">
        <v>35265938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155276149</v>
      </c>
      <c r="E220" s="19">
        <v>152776149</v>
      </c>
      <c r="F220" s="19">
        <v>104122172</v>
      </c>
      <c r="G220" s="21">
        <f>IF(($E220     =0),0,($F220     /$E220     ))</f>
        <v>0.68153420989816937</v>
      </c>
      <c r="H220" s="20">
        <v>23525503</v>
      </c>
      <c r="I220" s="19">
        <v>4805923</v>
      </c>
      <c r="J220" s="19">
        <v>3903866</v>
      </c>
      <c r="K220" s="20">
        <v>32235292</v>
      </c>
      <c r="L220" s="20">
        <v>30498735</v>
      </c>
      <c r="M220" s="19">
        <v>13099303</v>
      </c>
      <c r="N220" s="19">
        <v>9332425</v>
      </c>
      <c r="O220" s="20">
        <v>52930463</v>
      </c>
      <c r="P220" s="20">
        <v>538650</v>
      </c>
      <c r="Q220" s="19">
        <v>4565994</v>
      </c>
      <c r="R220" s="19">
        <v>13851773</v>
      </c>
      <c r="S220" s="20">
        <v>18956417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40657500</v>
      </c>
      <c r="E221" s="19">
        <v>48404967</v>
      </c>
      <c r="F221" s="19">
        <v>31788740</v>
      </c>
      <c r="G221" s="21">
        <f>IF(($E221     =0),0,($F221     /$E221     ))</f>
        <v>0.65672475306098232</v>
      </c>
      <c r="H221" s="20">
        <v>0</v>
      </c>
      <c r="I221" s="19">
        <v>170000</v>
      </c>
      <c r="J221" s="19">
        <v>1623550</v>
      </c>
      <c r="K221" s="20">
        <v>1793550</v>
      </c>
      <c r="L221" s="20">
        <v>2987584</v>
      </c>
      <c r="M221" s="19">
        <v>2426916</v>
      </c>
      <c r="N221" s="19">
        <v>7274151</v>
      </c>
      <c r="O221" s="20">
        <v>12688651</v>
      </c>
      <c r="P221" s="20">
        <v>7414744</v>
      </c>
      <c r="Q221" s="19">
        <v>5987530</v>
      </c>
      <c r="R221" s="19">
        <v>3904265</v>
      </c>
      <c r="S221" s="20">
        <v>17306539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937538385</v>
      </c>
      <c r="E222" s="12">
        <f>SUM(E215:E221)</f>
        <v>1039282757</v>
      </c>
      <c r="F222" s="12">
        <f>SUM(F215:F221)</f>
        <v>629889252</v>
      </c>
      <c r="G222" s="14">
        <f>IF(($E222     =0),0,($F222     /$E222     ))</f>
        <v>0.60608072996250051</v>
      </c>
      <c r="H222" s="13">
        <f>SUM(H215:H221)</f>
        <v>53109324</v>
      </c>
      <c r="I222" s="12">
        <f>SUM(I215:I221)</f>
        <v>47171007</v>
      </c>
      <c r="J222" s="12">
        <f>SUM(J215:J221)</f>
        <v>78468498</v>
      </c>
      <c r="K222" s="13">
        <f>SUM(K215:K221)</f>
        <v>178748829</v>
      </c>
      <c r="L222" s="13">
        <f>SUM(L215:L221)</f>
        <v>117751155</v>
      </c>
      <c r="M222" s="12">
        <f>SUM(M215:M221)</f>
        <v>58633750</v>
      </c>
      <c r="N222" s="12">
        <f>SUM(N215:N221)</f>
        <v>129722877</v>
      </c>
      <c r="O222" s="13">
        <f>SUM(O215:O221)</f>
        <v>306107782</v>
      </c>
      <c r="P222" s="13">
        <f>SUM(P215:P221)</f>
        <v>23231713</v>
      </c>
      <c r="Q222" s="12">
        <f>SUM(Q215:Q221)</f>
        <v>55517129</v>
      </c>
      <c r="R222" s="12">
        <f>SUM(R215:R221)</f>
        <v>66283799</v>
      </c>
      <c r="S222" s="13">
        <f>SUM(S215:S221)</f>
        <v>145032641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123732799</v>
      </c>
      <c r="E223" s="19">
        <v>123732799</v>
      </c>
      <c r="F223" s="19">
        <v>70289023</v>
      </c>
      <c r="G223" s="21">
        <f>IF(($E223     =0),0,($F223     /$E223     ))</f>
        <v>0.56807106578103028</v>
      </c>
      <c r="H223" s="20">
        <v>2587516</v>
      </c>
      <c r="I223" s="19">
        <v>7536612</v>
      </c>
      <c r="J223" s="19">
        <v>7089966</v>
      </c>
      <c r="K223" s="20">
        <v>17214094</v>
      </c>
      <c r="L223" s="20">
        <v>16764841</v>
      </c>
      <c r="M223" s="19">
        <v>4312168</v>
      </c>
      <c r="N223" s="19">
        <v>13186203</v>
      </c>
      <c r="O223" s="20">
        <v>34263212</v>
      </c>
      <c r="P223" s="20">
        <v>8211015</v>
      </c>
      <c r="Q223" s="19">
        <v>3265610</v>
      </c>
      <c r="R223" s="19">
        <v>7335092</v>
      </c>
      <c r="S223" s="20">
        <v>18811717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358492510</v>
      </c>
      <c r="E224" s="19">
        <v>353275435</v>
      </c>
      <c r="F224" s="19">
        <v>227955254</v>
      </c>
      <c r="G224" s="21">
        <f>IF(($E224     =0),0,($F224     /$E224     ))</f>
        <v>0.64526211396498601</v>
      </c>
      <c r="H224" s="20">
        <v>6158575</v>
      </c>
      <c r="I224" s="19">
        <v>29284112</v>
      </c>
      <c r="J224" s="19">
        <v>32537886</v>
      </c>
      <c r="K224" s="20">
        <v>67980573</v>
      </c>
      <c r="L224" s="20">
        <v>27984280</v>
      </c>
      <c r="M224" s="19">
        <v>39958322</v>
      </c>
      <c r="N224" s="19">
        <v>32638137</v>
      </c>
      <c r="O224" s="20">
        <v>100580739</v>
      </c>
      <c r="P224" s="20">
        <v>7479888</v>
      </c>
      <c r="Q224" s="19">
        <v>21064123</v>
      </c>
      <c r="R224" s="19">
        <v>30849931</v>
      </c>
      <c r="S224" s="20">
        <v>59393942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580182587</v>
      </c>
      <c r="E225" s="19">
        <v>571981999</v>
      </c>
      <c r="F225" s="19">
        <v>172418347</v>
      </c>
      <c r="G225" s="21">
        <f>IF(($E225     =0),0,($F225     /$E225     ))</f>
        <v>0.30144016297967446</v>
      </c>
      <c r="H225" s="20">
        <v>18813612</v>
      </c>
      <c r="I225" s="19">
        <v>10828145</v>
      </c>
      <c r="J225" s="19">
        <v>15937306</v>
      </c>
      <c r="K225" s="20">
        <v>45579063</v>
      </c>
      <c r="L225" s="20">
        <v>8286521</v>
      </c>
      <c r="M225" s="19">
        <v>24477847</v>
      </c>
      <c r="N225" s="19">
        <v>14367181</v>
      </c>
      <c r="O225" s="20">
        <v>47131549</v>
      </c>
      <c r="P225" s="20">
        <v>656269</v>
      </c>
      <c r="Q225" s="19">
        <v>30926821</v>
      </c>
      <c r="R225" s="19">
        <v>48124645</v>
      </c>
      <c r="S225" s="20">
        <v>79707735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720934000</v>
      </c>
      <c r="E226" s="19">
        <v>799815637</v>
      </c>
      <c r="F226" s="19">
        <v>559704230</v>
      </c>
      <c r="G226" s="21">
        <f>IF(($E226     =0),0,($F226     /$E226     ))</f>
        <v>0.69979155708854934</v>
      </c>
      <c r="H226" s="20">
        <v>38119498</v>
      </c>
      <c r="I226" s="19">
        <v>89380184</v>
      </c>
      <c r="J226" s="19">
        <v>21671146</v>
      </c>
      <c r="K226" s="20">
        <v>149170828</v>
      </c>
      <c r="L226" s="20">
        <v>20858017</v>
      </c>
      <c r="M226" s="19">
        <v>138039569</v>
      </c>
      <c r="N226" s="19">
        <v>70100126</v>
      </c>
      <c r="O226" s="20">
        <v>228997712</v>
      </c>
      <c r="P226" s="20">
        <v>15147888</v>
      </c>
      <c r="Q226" s="19">
        <v>21190501</v>
      </c>
      <c r="R226" s="19">
        <v>145197301</v>
      </c>
      <c r="S226" s="20">
        <v>181535690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205633023</v>
      </c>
      <c r="E227" s="19">
        <v>199314124</v>
      </c>
      <c r="F227" s="19">
        <v>145172401</v>
      </c>
      <c r="G227" s="21">
        <f>IF(($E227     =0),0,($F227     /$E227     ))</f>
        <v>0.72835982762566287</v>
      </c>
      <c r="H227" s="20">
        <v>15498023</v>
      </c>
      <c r="I227" s="19">
        <v>27551313</v>
      </c>
      <c r="J227" s="19">
        <v>2669178</v>
      </c>
      <c r="K227" s="20">
        <v>45718514</v>
      </c>
      <c r="L227" s="20">
        <v>8863069</v>
      </c>
      <c r="M227" s="19">
        <v>14430184</v>
      </c>
      <c r="N227" s="19">
        <v>19862646</v>
      </c>
      <c r="O227" s="20">
        <v>43155899</v>
      </c>
      <c r="P227" s="20">
        <v>707650</v>
      </c>
      <c r="Q227" s="19">
        <v>12703038</v>
      </c>
      <c r="R227" s="19">
        <v>42887300</v>
      </c>
      <c r="S227" s="20">
        <v>56297988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1988974919</v>
      </c>
      <c r="E228" s="12">
        <f>SUM(E223:E227)</f>
        <v>2048119994</v>
      </c>
      <c r="F228" s="12">
        <f>SUM(F223:F227)</f>
        <v>1175539255</v>
      </c>
      <c r="G228" s="14">
        <f>IF(($E228     =0),0,($F228     /$E228     ))</f>
        <v>0.5739601480595673</v>
      </c>
      <c r="H228" s="13">
        <f>SUM(H223:H227)</f>
        <v>81177224</v>
      </c>
      <c r="I228" s="12">
        <f>SUM(I223:I227)</f>
        <v>164580366</v>
      </c>
      <c r="J228" s="12">
        <f>SUM(J223:J227)</f>
        <v>79905482</v>
      </c>
      <c r="K228" s="13">
        <f>SUM(K223:K227)</f>
        <v>325663072</v>
      </c>
      <c r="L228" s="13">
        <f>SUM(L223:L227)</f>
        <v>82756728</v>
      </c>
      <c r="M228" s="12">
        <f>SUM(M223:M227)</f>
        <v>221218090</v>
      </c>
      <c r="N228" s="12">
        <f>SUM(N223:N227)</f>
        <v>150154293</v>
      </c>
      <c r="O228" s="13">
        <f>SUM(O223:O227)</f>
        <v>454129111</v>
      </c>
      <c r="P228" s="13">
        <f>SUM(P223:P227)</f>
        <v>32202710</v>
      </c>
      <c r="Q228" s="12">
        <f>SUM(Q223:Q227)</f>
        <v>89150093</v>
      </c>
      <c r="R228" s="12">
        <f>SUM(R223:R227)</f>
        <v>274394269</v>
      </c>
      <c r="S228" s="13">
        <f>SUM(S223:S227)</f>
        <v>395747072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4013221064</v>
      </c>
      <c r="E229" s="12">
        <f>SUM(E206:E213,E215:E221,E223:E227)</f>
        <v>4205079105</v>
      </c>
      <c r="F229" s="12">
        <f>SUM(F206:F213,F215:F221,F223:F227)</f>
        <v>2472066484</v>
      </c>
      <c r="G229" s="14">
        <f>IF(($E229     =0),0,($F229     /$E229     ))</f>
        <v>0.58787633294713015</v>
      </c>
      <c r="H229" s="13">
        <f>SUM(H206:H213,H215:H221,H223:H227)</f>
        <v>164904638</v>
      </c>
      <c r="I229" s="12">
        <f>SUM(I206:I213,I215:I221,I223:I227)</f>
        <v>282165497</v>
      </c>
      <c r="J229" s="12">
        <f>SUM(J206:J213,J215:J221,J223:J227)</f>
        <v>244760194</v>
      </c>
      <c r="K229" s="13">
        <f>SUM(K206:K213,K215:K221,K223:K227)</f>
        <v>691830329</v>
      </c>
      <c r="L229" s="13">
        <f>SUM(L206:L213,L215:L221,L223:L227)</f>
        <v>290750461</v>
      </c>
      <c r="M229" s="12">
        <f>SUM(M206:M213,M215:M221,M223:M227)</f>
        <v>343747910</v>
      </c>
      <c r="N229" s="12">
        <f>SUM(N206:N213,N215:N221,N223:N227)</f>
        <v>395320004</v>
      </c>
      <c r="O229" s="13">
        <f>SUM(O206:O213,O215:O221,O223:O227)</f>
        <v>1029818375</v>
      </c>
      <c r="P229" s="13">
        <f>SUM(P206:P213,P215:P221,P223:P227)</f>
        <v>110550011</v>
      </c>
      <c r="Q229" s="12">
        <f>SUM(Q206:Q213,Q215:Q221,Q223:Q227)</f>
        <v>219724664</v>
      </c>
      <c r="R229" s="12">
        <f>SUM(R206:R213,R215:R221,R223:R227)</f>
        <v>420143105</v>
      </c>
      <c r="S229" s="13">
        <f>SUM(S206:S213,S215:S221,S223:S227)</f>
        <v>750417780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196471805</v>
      </c>
      <c r="E232" s="19">
        <v>227471805</v>
      </c>
      <c r="F232" s="19">
        <v>136500407</v>
      </c>
      <c r="G232" s="21">
        <f>IF(($E232     =0),0,($F232     /$E232     ))</f>
        <v>0.60007615888923027</v>
      </c>
      <c r="H232" s="20">
        <v>24930129</v>
      </c>
      <c r="I232" s="19">
        <v>6925016</v>
      </c>
      <c r="J232" s="19">
        <v>24710518</v>
      </c>
      <c r="K232" s="20">
        <v>56565663</v>
      </c>
      <c r="L232" s="20">
        <v>26028654</v>
      </c>
      <c r="M232" s="19">
        <v>12161267</v>
      </c>
      <c r="N232" s="19">
        <v>13624602</v>
      </c>
      <c r="O232" s="20">
        <v>51814523</v>
      </c>
      <c r="P232" s="20">
        <v>8248932</v>
      </c>
      <c r="Q232" s="19">
        <v>5949279</v>
      </c>
      <c r="R232" s="19">
        <v>13922010</v>
      </c>
      <c r="S232" s="20">
        <v>28120221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373906000</v>
      </c>
      <c r="E233" s="19">
        <v>461434364</v>
      </c>
      <c r="F233" s="19">
        <v>182516486</v>
      </c>
      <c r="G233" s="21">
        <f>IF(($E233     =0),0,($F233     /$E233     ))</f>
        <v>0.39554159863134947</v>
      </c>
      <c r="H233" s="20">
        <v>0</v>
      </c>
      <c r="I233" s="19">
        <v>28659282</v>
      </c>
      <c r="J233" s="19">
        <v>17287417</v>
      </c>
      <c r="K233" s="20">
        <v>45946699</v>
      </c>
      <c r="L233" s="20">
        <v>17022460</v>
      </c>
      <c r="M233" s="19">
        <v>19883422</v>
      </c>
      <c r="N233" s="19">
        <v>72696857</v>
      </c>
      <c r="O233" s="20">
        <v>109602739</v>
      </c>
      <c r="P233" s="20">
        <v>4299073</v>
      </c>
      <c r="Q233" s="19">
        <v>8091727</v>
      </c>
      <c r="R233" s="19">
        <v>14576248</v>
      </c>
      <c r="S233" s="20">
        <v>26967048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482704389</v>
      </c>
      <c r="E234" s="19">
        <v>512287314</v>
      </c>
      <c r="F234" s="19">
        <v>147250799</v>
      </c>
      <c r="G234" s="21">
        <f>IF(($E234     =0),0,($F234     /$E234     ))</f>
        <v>0.28743791808984753</v>
      </c>
      <c r="H234" s="20">
        <v>485652</v>
      </c>
      <c r="I234" s="19">
        <v>28711533</v>
      </c>
      <c r="J234" s="19">
        <v>14126581</v>
      </c>
      <c r="K234" s="20">
        <v>43323766</v>
      </c>
      <c r="L234" s="20">
        <v>26694044</v>
      </c>
      <c r="M234" s="19">
        <v>15425328</v>
      </c>
      <c r="N234" s="19">
        <v>48363496</v>
      </c>
      <c r="O234" s="20">
        <v>90482868</v>
      </c>
      <c r="P234" s="20">
        <v>5446033</v>
      </c>
      <c r="Q234" s="19">
        <v>7998132</v>
      </c>
      <c r="R234" s="19">
        <v>0</v>
      </c>
      <c r="S234" s="20">
        <v>13444165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55009250</v>
      </c>
      <c r="E235" s="19">
        <v>53174984</v>
      </c>
      <c r="F235" s="19">
        <v>31643811</v>
      </c>
      <c r="G235" s="21">
        <f>IF(($E235     =0),0,($F235     /$E235     ))</f>
        <v>0.59508830317654637</v>
      </c>
      <c r="H235" s="20">
        <v>0</v>
      </c>
      <c r="I235" s="19">
        <v>0</v>
      </c>
      <c r="J235" s="19">
        <v>2707809</v>
      </c>
      <c r="K235" s="20">
        <v>2707809</v>
      </c>
      <c r="L235" s="20">
        <v>826941</v>
      </c>
      <c r="M235" s="19">
        <v>438791</v>
      </c>
      <c r="N235" s="19">
        <v>3132186</v>
      </c>
      <c r="O235" s="20">
        <v>4397918</v>
      </c>
      <c r="P235" s="20">
        <v>0</v>
      </c>
      <c r="Q235" s="19">
        <v>23990205</v>
      </c>
      <c r="R235" s="19">
        <v>547879</v>
      </c>
      <c r="S235" s="20">
        <v>24538084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225068000</v>
      </c>
      <c r="E236" s="19">
        <v>235889576</v>
      </c>
      <c r="F236" s="19">
        <v>93292235</v>
      </c>
      <c r="G236" s="21">
        <f>IF(($E236     =0),0,($F236     /$E236     ))</f>
        <v>0.39549113013794218</v>
      </c>
      <c r="H236" s="20">
        <v>0</v>
      </c>
      <c r="I236" s="19">
        <v>9248224</v>
      </c>
      <c r="J236" s="19">
        <v>7238003</v>
      </c>
      <c r="K236" s="20">
        <v>16486227</v>
      </c>
      <c r="L236" s="20">
        <v>20028700</v>
      </c>
      <c r="M236" s="19">
        <v>3945</v>
      </c>
      <c r="N236" s="19">
        <v>37554778</v>
      </c>
      <c r="O236" s="20">
        <v>57587423</v>
      </c>
      <c r="P236" s="20">
        <v>1700520</v>
      </c>
      <c r="Q236" s="19">
        <v>13374307</v>
      </c>
      <c r="R236" s="19">
        <v>4143758</v>
      </c>
      <c r="S236" s="20">
        <v>19218585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32950001</v>
      </c>
      <c r="E237" s="19">
        <v>61821012</v>
      </c>
      <c r="F237" s="19">
        <v>205449854</v>
      </c>
      <c r="G237" s="21">
        <f>IF(($E237     =0),0,($F237     /$E237     ))</f>
        <v>3.3233013720318909</v>
      </c>
      <c r="H237" s="20">
        <v>0</v>
      </c>
      <c r="I237" s="19">
        <v>5366852</v>
      </c>
      <c r="J237" s="19">
        <v>178312296</v>
      </c>
      <c r="K237" s="20">
        <v>183679148</v>
      </c>
      <c r="L237" s="20">
        <v>5582098</v>
      </c>
      <c r="M237" s="19">
        <v>6807139</v>
      </c>
      <c r="N237" s="19">
        <v>6947237</v>
      </c>
      <c r="O237" s="20">
        <v>19336474</v>
      </c>
      <c r="P237" s="20">
        <v>28643</v>
      </c>
      <c r="Q237" s="19">
        <v>0</v>
      </c>
      <c r="R237" s="19">
        <v>2405589</v>
      </c>
      <c r="S237" s="20">
        <v>2434232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1366109445</v>
      </c>
      <c r="E238" s="12">
        <f>SUM(E232:E237)</f>
        <v>1552079055</v>
      </c>
      <c r="F238" s="12">
        <f>SUM(F232:F237)</f>
        <v>796653592</v>
      </c>
      <c r="G238" s="14">
        <f>IF(($E238     =0),0,($F238     /$E238     ))</f>
        <v>0.51328158152356484</v>
      </c>
      <c r="H238" s="13">
        <f>SUM(H232:H237)</f>
        <v>25415781</v>
      </c>
      <c r="I238" s="12">
        <f>SUM(I232:I237)</f>
        <v>78910907</v>
      </c>
      <c r="J238" s="12">
        <f>SUM(J232:J237)</f>
        <v>244382624</v>
      </c>
      <c r="K238" s="13">
        <f>SUM(K232:K237)</f>
        <v>348709312</v>
      </c>
      <c r="L238" s="13">
        <f>SUM(L232:L237)</f>
        <v>96182897</v>
      </c>
      <c r="M238" s="12">
        <f>SUM(M232:M237)</f>
        <v>54719892</v>
      </c>
      <c r="N238" s="12">
        <f>SUM(N232:N237)</f>
        <v>182319156</v>
      </c>
      <c r="O238" s="13">
        <f>SUM(O232:O237)</f>
        <v>333221945</v>
      </c>
      <c r="P238" s="13">
        <f>SUM(P232:P237)</f>
        <v>19723201</v>
      </c>
      <c r="Q238" s="12">
        <f>SUM(Q232:Q237)</f>
        <v>59403650</v>
      </c>
      <c r="R238" s="12">
        <f>SUM(R232:R237)</f>
        <v>35595484</v>
      </c>
      <c r="S238" s="13">
        <f>SUM(S232:S237)</f>
        <v>114722335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38596464</v>
      </c>
      <c r="E239" s="19">
        <v>50308644</v>
      </c>
      <c r="F239" s="19">
        <v>57589845</v>
      </c>
      <c r="G239" s="21">
        <f>IF(($E239     =0),0,($F239     /$E239     ))</f>
        <v>1.1447306152795531</v>
      </c>
      <c r="H239" s="20">
        <v>7252714</v>
      </c>
      <c r="I239" s="19">
        <v>7425511</v>
      </c>
      <c r="J239" s="19">
        <v>7655809</v>
      </c>
      <c r="K239" s="20">
        <v>22334034</v>
      </c>
      <c r="L239" s="20">
        <v>7017665</v>
      </c>
      <c r="M239" s="19">
        <v>3324103</v>
      </c>
      <c r="N239" s="19">
        <v>6321723</v>
      </c>
      <c r="O239" s="20">
        <v>16663491</v>
      </c>
      <c r="P239" s="20">
        <v>1013293</v>
      </c>
      <c r="Q239" s="19">
        <v>1217405</v>
      </c>
      <c r="R239" s="19">
        <v>16361622</v>
      </c>
      <c r="S239" s="20">
        <v>18592320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35353000</v>
      </c>
      <c r="E240" s="19">
        <v>35353000</v>
      </c>
      <c r="F240" s="19">
        <v>547826</v>
      </c>
      <c r="G240" s="21">
        <f>IF(($E240     =0),0,($F240     /$E240     ))</f>
        <v>1.5495884366248975E-2</v>
      </c>
      <c r="H240" s="20">
        <v>0</v>
      </c>
      <c r="I240" s="19">
        <v>0</v>
      </c>
      <c r="J240" s="19">
        <v>547826</v>
      </c>
      <c r="K240" s="20">
        <v>547826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133520266</v>
      </c>
      <c r="E241" s="19">
        <v>145040697</v>
      </c>
      <c r="F241" s="19">
        <v>92528861</v>
      </c>
      <c r="G241" s="21">
        <f>IF(($E241     =0),0,($F241     /$E241     ))</f>
        <v>0.63795102280844662</v>
      </c>
      <c r="H241" s="20">
        <v>15003436</v>
      </c>
      <c r="I241" s="19">
        <v>14891826</v>
      </c>
      <c r="J241" s="19">
        <v>5534558</v>
      </c>
      <c r="K241" s="20">
        <v>35429820</v>
      </c>
      <c r="L241" s="20">
        <v>14371673</v>
      </c>
      <c r="M241" s="19">
        <v>5005470</v>
      </c>
      <c r="N241" s="19">
        <v>6909981</v>
      </c>
      <c r="O241" s="20">
        <v>26287124</v>
      </c>
      <c r="P241" s="20">
        <v>8085718</v>
      </c>
      <c r="Q241" s="19">
        <v>6021978</v>
      </c>
      <c r="R241" s="19">
        <v>16704221</v>
      </c>
      <c r="S241" s="20">
        <v>30811917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42460000</v>
      </c>
      <c r="E242" s="19">
        <v>5500000</v>
      </c>
      <c r="F242" s="19">
        <v>6571856</v>
      </c>
      <c r="G242" s="21">
        <f>IF(($E242     =0),0,($F242     /$E242     ))</f>
        <v>1.194882909090909</v>
      </c>
      <c r="H242" s="20">
        <v>0</v>
      </c>
      <c r="I242" s="19">
        <v>1420102</v>
      </c>
      <c r="J242" s="19">
        <v>0</v>
      </c>
      <c r="K242" s="20">
        <v>1420102</v>
      </c>
      <c r="L242" s="20">
        <v>0</v>
      </c>
      <c r="M242" s="19">
        <v>0</v>
      </c>
      <c r="N242" s="19">
        <v>2615399</v>
      </c>
      <c r="O242" s="20">
        <v>2615399</v>
      </c>
      <c r="P242" s="20">
        <v>744386</v>
      </c>
      <c r="Q242" s="19">
        <v>652</v>
      </c>
      <c r="R242" s="19">
        <v>1791317</v>
      </c>
      <c r="S242" s="20">
        <v>2536355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51355407</v>
      </c>
      <c r="E243" s="19">
        <v>58122609</v>
      </c>
      <c r="F243" s="19">
        <v>19006233</v>
      </c>
      <c r="G243" s="21">
        <f>IF(($E243     =0),0,($F243     /$E243     ))</f>
        <v>0.32700240624091736</v>
      </c>
      <c r="H243" s="20">
        <v>1693600</v>
      </c>
      <c r="I243" s="19">
        <v>2694532</v>
      </c>
      <c r="J243" s="19">
        <v>0</v>
      </c>
      <c r="K243" s="20">
        <v>4388132</v>
      </c>
      <c r="L243" s="20">
        <v>3749677</v>
      </c>
      <c r="M243" s="19">
        <v>3401217</v>
      </c>
      <c r="N243" s="19">
        <v>1352438</v>
      </c>
      <c r="O243" s="20">
        <v>8503332</v>
      </c>
      <c r="P243" s="20">
        <v>4483906</v>
      </c>
      <c r="Q243" s="19">
        <v>1630863</v>
      </c>
      <c r="R243" s="19">
        <v>0</v>
      </c>
      <c r="S243" s="20">
        <v>6114769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316663329</v>
      </c>
      <c r="E244" s="19">
        <v>358677261</v>
      </c>
      <c r="F244" s="19">
        <v>176835809</v>
      </c>
      <c r="G244" s="21">
        <f>IF(($E244     =0),0,($F244     /$E244     ))</f>
        <v>0.49302207925581321</v>
      </c>
      <c r="H244" s="20">
        <v>0</v>
      </c>
      <c r="I244" s="19">
        <v>28027295</v>
      </c>
      <c r="J244" s="19">
        <v>10129472</v>
      </c>
      <c r="K244" s="20">
        <v>38156767</v>
      </c>
      <c r="L244" s="20">
        <v>30596238</v>
      </c>
      <c r="M244" s="19">
        <v>17874267</v>
      </c>
      <c r="N244" s="19">
        <v>46776739</v>
      </c>
      <c r="O244" s="20">
        <v>95247244</v>
      </c>
      <c r="P244" s="20">
        <v>0</v>
      </c>
      <c r="Q244" s="19">
        <v>23791215</v>
      </c>
      <c r="R244" s="19">
        <v>19640583</v>
      </c>
      <c r="S244" s="20">
        <v>43431798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617948466</v>
      </c>
      <c r="E245" s="12">
        <f>SUM(E239:E244)</f>
        <v>653002211</v>
      </c>
      <c r="F245" s="12">
        <f>SUM(F239:F244)</f>
        <v>353080430</v>
      </c>
      <c r="G245" s="14">
        <f>IF(($E245     =0),0,($F245     /$E245     ))</f>
        <v>0.54070326876733954</v>
      </c>
      <c r="H245" s="13">
        <f>SUM(H239:H244)</f>
        <v>23949750</v>
      </c>
      <c r="I245" s="12">
        <f>SUM(I239:I244)</f>
        <v>54459266</v>
      </c>
      <c r="J245" s="12">
        <f>SUM(J239:J244)</f>
        <v>23867665</v>
      </c>
      <c r="K245" s="13">
        <f>SUM(K239:K244)</f>
        <v>102276681</v>
      </c>
      <c r="L245" s="13">
        <f>SUM(L239:L244)</f>
        <v>55735253</v>
      </c>
      <c r="M245" s="12">
        <f>SUM(M239:M244)</f>
        <v>29605057</v>
      </c>
      <c r="N245" s="12">
        <f>SUM(N239:N244)</f>
        <v>63976280</v>
      </c>
      <c r="O245" s="13">
        <f>SUM(O239:O244)</f>
        <v>149316590</v>
      </c>
      <c r="P245" s="13">
        <f>SUM(P239:P244)</f>
        <v>14327303</v>
      </c>
      <c r="Q245" s="12">
        <f>SUM(Q239:Q244)</f>
        <v>32662113</v>
      </c>
      <c r="R245" s="12">
        <f>SUM(R239:R244)</f>
        <v>54497743</v>
      </c>
      <c r="S245" s="13">
        <f>SUM(S239:S244)</f>
        <v>101487159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83914026</v>
      </c>
      <c r="E246" s="19">
        <v>98231552</v>
      </c>
      <c r="F246" s="19">
        <v>63105496</v>
      </c>
      <c r="G246" s="21">
        <f>IF(($E246     =0),0,($F246     /$E246     ))</f>
        <v>0.64241574845524174</v>
      </c>
      <c r="H246" s="20">
        <v>17349792</v>
      </c>
      <c r="I246" s="19">
        <v>16985847</v>
      </c>
      <c r="J246" s="19">
        <v>10843351</v>
      </c>
      <c r="K246" s="20">
        <v>45178990</v>
      </c>
      <c r="L246" s="20">
        <v>90504</v>
      </c>
      <c r="M246" s="19">
        <v>10190392</v>
      </c>
      <c r="N246" s="19">
        <v>604590</v>
      </c>
      <c r="O246" s="20">
        <v>10885486</v>
      </c>
      <c r="P246" s="20">
        <v>2892657</v>
      </c>
      <c r="Q246" s="19">
        <v>4148363</v>
      </c>
      <c r="R246" s="19">
        <v>0</v>
      </c>
      <c r="S246" s="20">
        <v>7041020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23698000</v>
      </c>
      <c r="E247" s="19">
        <v>23698000</v>
      </c>
      <c r="F247" s="19">
        <v>12870454</v>
      </c>
      <c r="G247" s="21">
        <f>IF(($E247     =0),0,($F247     /$E247     ))</f>
        <v>0.54310296227529753</v>
      </c>
      <c r="H247" s="20">
        <v>0</v>
      </c>
      <c r="I247" s="19">
        <v>0</v>
      </c>
      <c r="J247" s="19">
        <v>0</v>
      </c>
      <c r="K247" s="20">
        <v>0</v>
      </c>
      <c r="L247" s="20">
        <v>0</v>
      </c>
      <c r="M247" s="19">
        <v>0</v>
      </c>
      <c r="N247" s="19">
        <v>2127869</v>
      </c>
      <c r="O247" s="20">
        <v>2127869</v>
      </c>
      <c r="P247" s="20">
        <v>5544491</v>
      </c>
      <c r="Q247" s="19">
        <v>1133235</v>
      </c>
      <c r="R247" s="19">
        <v>4064859</v>
      </c>
      <c r="S247" s="20">
        <v>10742585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81016200</v>
      </c>
      <c r="E248" s="19">
        <v>63851195</v>
      </c>
      <c r="F248" s="19">
        <v>57304006</v>
      </c>
      <c r="G248" s="21">
        <f>IF(($E248     =0),0,($F248     /$E248     ))</f>
        <v>0.89746176246192422</v>
      </c>
      <c r="H248" s="20">
        <v>10270434</v>
      </c>
      <c r="I248" s="19">
        <v>10647791</v>
      </c>
      <c r="J248" s="19">
        <v>2890458</v>
      </c>
      <c r="K248" s="20">
        <v>23808683</v>
      </c>
      <c r="L248" s="20">
        <v>6259289</v>
      </c>
      <c r="M248" s="19">
        <v>3500</v>
      </c>
      <c r="N248" s="19">
        <v>25207804</v>
      </c>
      <c r="O248" s="20">
        <v>31470593</v>
      </c>
      <c r="P248" s="20">
        <v>463237</v>
      </c>
      <c r="Q248" s="19">
        <v>237949</v>
      </c>
      <c r="R248" s="19">
        <v>1323544</v>
      </c>
      <c r="S248" s="20">
        <v>2024730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21092600</v>
      </c>
      <c r="E249" s="19">
        <v>23192600</v>
      </c>
      <c r="F249" s="19">
        <v>21636899</v>
      </c>
      <c r="G249" s="21">
        <f>IF(($E249     =0),0,($F249     /$E249     ))</f>
        <v>0.93292252701292655</v>
      </c>
      <c r="H249" s="20">
        <v>458265</v>
      </c>
      <c r="I249" s="19">
        <v>3012546</v>
      </c>
      <c r="J249" s="19">
        <v>822142</v>
      </c>
      <c r="K249" s="20">
        <v>4292953</v>
      </c>
      <c r="L249" s="20">
        <v>2699138</v>
      </c>
      <c r="M249" s="19">
        <v>1697132</v>
      </c>
      <c r="N249" s="19">
        <v>5817187</v>
      </c>
      <c r="O249" s="20">
        <v>10213457</v>
      </c>
      <c r="P249" s="20">
        <v>448945</v>
      </c>
      <c r="Q249" s="19">
        <v>2368726</v>
      </c>
      <c r="R249" s="19">
        <v>4312818</v>
      </c>
      <c r="S249" s="20">
        <v>7130489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37954452</v>
      </c>
      <c r="E250" s="19">
        <v>37954452</v>
      </c>
      <c r="F250" s="19">
        <v>13208529</v>
      </c>
      <c r="G250" s="21">
        <f>IF(($E250     =0),0,($F250     /$E250     ))</f>
        <v>0.34801000420187861</v>
      </c>
      <c r="H250" s="20">
        <v>1225385</v>
      </c>
      <c r="I250" s="19">
        <v>2905852</v>
      </c>
      <c r="J250" s="19">
        <v>0</v>
      </c>
      <c r="K250" s="20">
        <v>4131237</v>
      </c>
      <c r="L250" s="20">
        <v>0</v>
      </c>
      <c r="M250" s="19">
        <v>6611704</v>
      </c>
      <c r="N250" s="19">
        <v>1449396</v>
      </c>
      <c r="O250" s="20">
        <v>8061100</v>
      </c>
      <c r="P250" s="20">
        <v>0</v>
      </c>
      <c r="Q250" s="19">
        <v>0</v>
      </c>
      <c r="R250" s="19">
        <v>1016192</v>
      </c>
      <c r="S250" s="20">
        <v>1016192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708380320</v>
      </c>
      <c r="E251" s="19">
        <v>695170320</v>
      </c>
      <c r="F251" s="19">
        <v>264502576</v>
      </c>
      <c r="G251" s="21">
        <f>IF(($E251     =0),0,($F251     /$E251     ))</f>
        <v>0.38048600233680863</v>
      </c>
      <c r="H251" s="20">
        <v>54657760</v>
      </c>
      <c r="I251" s="19">
        <v>19528994</v>
      </c>
      <c r="J251" s="19">
        <v>39082346</v>
      </c>
      <c r="K251" s="20">
        <v>113269100</v>
      </c>
      <c r="L251" s="20">
        <v>4484963</v>
      </c>
      <c r="M251" s="19">
        <v>115208740</v>
      </c>
      <c r="N251" s="19">
        <v>29100</v>
      </c>
      <c r="O251" s="20">
        <v>119722803</v>
      </c>
      <c r="P251" s="20">
        <v>18752075</v>
      </c>
      <c r="Q251" s="19">
        <v>798824</v>
      </c>
      <c r="R251" s="19">
        <v>11959774</v>
      </c>
      <c r="S251" s="20">
        <v>31510673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956055598</v>
      </c>
      <c r="E252" s="12">
        <f>SUM(E246:E251)</f>
        <v>942098119</v>
      </c>
      <c r="F252" s="12">
        <f>SUM(F246:F251)</f>
        <v>432627960</v>
      </c>
      <c r="G252" s="14">
        <f>IF(($E252     =0),0,($F252     /$E252     ))</f>
        <v>0.45921751808528982</v>
      </c>
      <c r="H252" s="13">
        <f>SUM(H246:H251)</f>
        <v>83961636</v>
      </c>
      <c r="I252" s="12">
        <f>SUM(I246:I251)</f>
        <v>53081030</v>
      </c>
      <c r="J252" s="12">
        <f>SUM(J246:J251)</f>
        <v>53638297</v>
      </c>
      <c r="K252" s="13">
        <f>SUM(K246:K251)</f>
        <v>190680963</v>
      </c>
      <c r="L252" s="13">
        <f>SUM(L246:L251)</f>
        <v>13533894</v>
      </c>
      <c r="M252" s="12">
        <f>SUM(M246:M251)</f>
        <v>133711468</v>
      </c>
      <c r="N252" s="12">
        <f>SUM(N246:N251)</f>
        <v>35235946</v>
      </c>
      <c r="O252" s="13">
        <f>SUM(O246:O251)</f>
        <v>182481308</v>
      </c>
      <c r="P252" s="13">
        <f>SUM(P246:P251)</f>
        <v>28101405</v>
      </c>
      <c r="Q252" s="12">
        <f>SUM(Q246:Q251)</f>
        <v>8687097</v>
      </c>
      <c r="R252" s="12">
        <f>SUM(R246:R251)</f>
        <v>22677187</v>
      </c>
      <c r="S252" s="13">
        <f>SUM(S246:S251)</f>
        <v>59465689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265985449</v>
      </c>
      <c r="E253" s="19">
        <v>290842848</v>
      </c>
      <c r="F253" s="19">
        <v>92581724</v>
      </c>
      <c r="G253" s="21">
        <f>IF(($E253     =0),0,($F253     /$E253     ))</f>
        <v>0.31832216138936997</v>
      </c>
      <c r="H253" s="20">
        <v>0</v>
      </c>
      <c r="I253" s="19">
        <v>1756731</v>
      </c>
      <c r="J253" s="19">
        <v>7302104</v>
      </c>
      <c r="K253" s="20">
        <v>9058835</v>
      </c>
      <c r="L253" s="20">
        <v>8469076</v>
      </c>
      <c r="M253" s="19">
        <v>4900220</v>
      </c>
      <c r="N253" s="19">
        <v>25773763</v>
      </c>
      <c r="O253" s="20">
        <v>39143059</v>
      </c>
      <c r="P253" s="20">
        <v>12866699</v>
      </c>
      <c r="Q253" s="19">
        <v>10967119</v>
      </c>
      <c r="R253" s="19">
        <v>20546012</v>
      </c>
      <c r="S253" s="20">
        <v>44379830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101472000</v>
      </c>
      <c r="E254" s="19">
        <v>101472000</v>
      </c>
      <c r="F254" s="19">
        <v>58124486</v>
      </c>
      <c r="G254" s="21">
        <f>IF(($E254     =0),0,($F254     /$E254     ))</f>
        <v>0.57281305187637965</v>
      </c>
      <c r="H254" s="20">
        <v>0</v>
      </c>
      <c r="I254" s="19">
        <v>191610</v>
      </c>
      <c r="J254" s="19">
        <v>12563978</v>
      </c>
      <c r="K254" s="20">
        <v>12755588</v>
      </c>
      <c r="L254" s="20">
        <v>13099190</v>
      </c>
      <c r="M254" s="19">
        <v>8005398</v>
      </c>
      <c r="N254" s="19">
        <v>130449</v>
      </c>
      <c r="O254" s="20">
        <v>21235037</v>
      </c>
      <c r="P254" s="20">
        <v>3736764</v>
      </c>
      <c r="Q254" s="19">
        <v>0</v>
      </c>
      <c r="R254" s="19">
        <v>20397097</v>
      </c>
      <c r="S254" s="20">
        <v>24133861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234198250</v>
      </c>
      <c r="E255" s="19">
        <v>294640511</v>
      </c>
      <c r="F255" s="19">
        <v>137026234</v>
      </c>
      <c r="G255" s="21">
        <f>IF(($E255     =0),0,($F255     /$E255     ))</f>
        <v>0.4650624367129203</v>
      </c>
      <c r="H255" s="20">
        <v>2804076</v>
      </c>
      <c r="I255" s="19">
        <v>855092</v>
      </c>
      <c r="J255" s="19">
        <v>21570852</v>
      </c>
      <c r="K255" s="20">
        <v>25230020</v>
      </c>
      <c r="L255" s="20">
        <v>8712449</v>
      </c>
      <c r="M255" s="19">
        <v>38992987</v>
      </c>
      <c r="N255" s="19">
        <v>15444915</v>
      </c>
      <c r="O255" s="20">
        <v>63150351</v>
      </c>
      <c r="P255" s="20">
        <v>24276210</v>
      </c>
      <c r="Q255" s="19">
        <v>2049512</v>
      </c>
      <c r="R255" s="19">
        <v>22320141</v>
      </c>
      <c r="S255" s="20">
        <v>48645863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13850028</v>
      </c>
      <c r="E256" s="19">
        <v>8447028</v>
      </c>
      <c r="F256" s="19">
        <v>5282449</v>
      </c>
      <c r="G256" s="21">
        <f>IF(($E256     =0),0,($F256     /$E256     ))</f>
        <v>0.62536184324238064</v>
      </c>
      <c r="H256" s="20">
        <v>-122195</v>
      </c>
      <c r="I256" s="19">
        <v>495606</v>
      </c>
      <c r="J256" s="19">
        <v>752585</v>
      </c>
      <c r="K256" s="20">
        <v>1125996</v>
      </c>
      <c r="L256" s="20">
        <v>0</v>
      </c>
      <c r="M256" s="19">
        <v>0</v>
      </c>
      <c r="N256" s="19">
        <v>2611143</v>
      </c>
      <c r="O256" s="20">
        <v>2611143</v>
      </c>
      <c r="P256" s="20">
        <v>1377748</v>
      </c>
      <c r="Q256" s="19">
        <v>142358</v>
      </c>
      <c r="R256" s="19">
        <v>25204</v>
      </c>
      <c r="S256" s="20">
        <v>1545310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615505727</v>
      </c>
      <c r="E257" s="12">
        <f>SUM(E253:E256)</f>
        <v>695402387</v>
      </c>
      <c r="F257" s="12">
        <f>SUM(F253:F256)</f>
        <v>293014893</v>
      </c>
      <c r="G257" s="14">
        <f>IF(($E257     =0),0,($F257     /$E257     ))</f>
        <v>0.4213602059436129</v>
      </c>
      <c r="H257" s="13">
        <f>SUM(H253:H256)</f>
        <v>2681881</v>
      </c>
      <c r="I257" s="12">
        <f>SUM(I253:I256)</f>
        <v>3299039</v>
      </c>
      <c r="J257" s="12">
        <f>SUM(J253:J256)</f>
        <v>42189519</v>
      </c>
      <c r="K257" s="13">
        <f>SUM(K253:K256)</f>
        <v>48170439</v>
      </c>
      <c r="L257" s="13">
        <f>SUM(L253:L256)</f>
        <v>30280715</v>
      </c>
      <c r="M257" s="12">
        <f>SUM(M253:M256)</f>
        <v>51898605</v>
      </c>
      <c r="N257" s="12">
        <f>SUM(N253:N256)</f>
        <v>43960270</v>
      </c>
      <c r="O257" s="13">
        <f>SUM(O253:O256)</f>
        <v>126139590</v>
      </c>
      <c r="P257" s="13">
        <f>SUM(P253:P256)</f>
        <v>42257421</v>
      </c>
      <c r="Q257" s="12">
        <f>SUM(Q253:Q256)</f>
        <v>13158989</v>
      </c>
      <c r="R257" s="12">
        <f>SUM(R253:R256)</f>
        <v>63288454</v>
      </c>
      <c r="S257" s="13">
        <f>SUM(S253:S256)</f>
        <v>118704864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3555619236</v>
      </c>
      <c r="E258" s="12">
        <f>SUM(E232:E237,E239:E244,E246:E251,E253:E256)</f>
        <v>3842581772</v>
      </c>
      <c r="F258" s="12">
        <f>SUM(F232:F237,F239:F244,F246:F251,F253:F256)</f>
        <v>1875376875</v>
      </c>
      <c r="G258" s="14">
        <f>IF(($E258     =0),0,($F258     /$E258     ))</f>
        <v>0.48805125987570003</v>
      </c>
      <c r="H258" s="13">
        <f>SUM(H232:H237,H239:H244,H246:H251,H253:H256)</f>
        <v>136009048</v>
      </c>
      <c r="I258" s="12">
        <f>SUM(I232:I237,I239:I244,I246:I251,I253:I256)</f>
        <v>189750242</v>
      </c>
      <c r="J258" s="12">
        <f>SUM(J232:J237,J239:J244,J246:J251,J253:J256)</f>
        <v>364078105</v>
      </c>
      <c r="K258" s="13">
        <f>SUM(K232:K237,K239:K244,K246:K251,K253:K256)</f>
        <v>689837395</v>
      </c>
      <c r="L258" s="13">
        <f>SUM(L232:L237,L239:L244,L246:L251,L253:L256)</f>
        <v>195732759</v>
      </c>
      <c r="M258" s="12">
        <f>SUM(M232:M237,M239:M244,M246:M251,M253:M256)</f>
        <v>269935022</v>
      </c>
      <c r="N258" s="12">
        <f>SUM(N232:N237,N239:N244,N246:N251,N253:N256)</f>
        <v>325491652</v>
      </c>
      <c r="O258" s="13">
        <f>SUM(O232:O237,O239:O244,O246:O251,O253:O256)</f>
        <v>791159433</v>
      </c>
      <c r="P258" s="13">
        <f>SUM(P232:P237,P239:P244,P246:P251,P253:P256)</f>
        <v>104409330</v>
      </c>
      <c r="Q258" s="12">
        <f>SUM(Q232:Q237,Q239:Q244,Q246:Q251,Q253:Q256)</f>
        <v>113911849</v>
      </c>
      <c r="R258" s="12">
        <f>SUM(R232:R237,R239:R244,R246:R251,R253:R256)</f>
        <v>176058868</v>
      </c>
      <c r="S258" s="13">
        <f>SUM(S232:S237,S239:S244,S246:S251,S253:S256)</f>
        <v>394380047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160220928</v>
      </c>
      <c r="E261" s="19">
        <v>158931129</v>
      </c>
      <c r="F261" s="19">
        <v>65712566</v>
      </c>
      <c r="G261" s="21">
        <f>IF(($E261     =0),0,($F261     /$E261     ))</f>
        <v>0.41346567166209458</v>
      </c>
      <c r="H261" s="20">
        <v>5639367</v>
      </c>
      <c r="I261" s="19">
        <v>10974597</v>
      </c>
      <c r="J261" s="19">
        <v>6981046</v>
      </c>
      <c r="K261" s="20">
        <v>23595010</v>
      </c>
      <c r="L261" s="20">
        <v>17233592</v>
      </c>
      <c r="M261" s="19">
        <v>6780941</v>
      </c>
      <c r="N261" s="19">
        <v>9814586</v>
      </c>
      <c r="O261" s="20">
        <v>33829119</v>
      </c>
      <c r="P261" s="20">
        <v>1926009</v>
      </c>
      <c r="Q261" s="19">
        <v>1555994</v>
      </c>
      <c r="R261" s="19">
        <v>4806434</v>
      </c>
      <c r="S261" s="20">
        <v>8288437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134586828</v>
      </c>
      <c r="E262" s="19">
        <v>126301361</v>
      </c>
      <c r="F262" s="19">
        <v>117507126</v>
      </c>
      <c r="G262" s="21">
        <f>IF(($E262     =0),0,($F262     /$E262     ))</f>
        <v>0.93037101951735901</v>
      </c>
      <c r="H262" s="20">
        <v>14214712</v>
      </c>
      <c r="I262" s="19">
        <v>19938439</v>
      </c>
      <c r="J262" s="19">
        <v>4088633</v>
      </c>
      <c r="K262" s="20">
        <v>38241784</v>
      </c>
      <c r="L262" s="20">
        <v>34055502</v>
      </c>
      <c r="M262" s="19">
        <v>10083699</v>
      </c>
      <c r="N262" s="19">
        <v>8662781</v>
      </c>
      <c r="O262" s="20">
        <v>52801982</v>
      </c>
      <c r="P262" s="20">
        <v>1234071</v>
      </c>
      <c r="Q262" s="19">
        <v>10233887</v>
      </c>
      <c r="R262" s="19">
        <v>14995402</v>
      </c>
      <c r="S262" s="20">
        <v>26463360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76481914</v>
      </c>
      <c r="E263" s="19">
        <v>107341352</v>
      </c>
      <c r="F263" s="19">
        <v>38951653</v>
      </c>
      <c r="G263" s="21">
        <f>IF(($E263     =0),0,($F263     /$E263     ))</f>
        <v>0.36287648957505214</v>
      </c>
      <c r="H263" s="20">
        <v>5916142</v>
      </c>
      <c r="I263" s="19">
        <v>5567168</v>
      </c>
      <c r="J263" s="19">
        <v>6306237</v>
      </c>
      <c r="K263" s="20">
        <v>17789547</v>
      </c>
      <c r="L263" s="20">
        <v>7896746</v>
      </c>
      <c r="M263" s="19">
        <v>2007664</v>
      </c>
      <c r="N263" s="19">
        <v>3447528</v>
      </c>
      <c r="O263" s="20">
        <v>13351938</v>
      </c>
      <c r="P263" s="20">
        <v>1616759</v>
      </c>
      <c r="Q263" s="19">
        <v>0</v>
      </c>
      <c r="R263" s="19">
        <v>6193409</v>
      </c>
      <c r="S263" s="20">
        <v>7810168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516150</v>
      </c>
      <c r="F264" s="19">
        <v>182920</v>
      </c>
      <c r="G264" s="21">
        <f>IF(($E264     =0),0,($F264     /$E264     ))</f>
        <v>0.35439310278019953</v>
      </c>
      <c r="H264" s="20">
        <v>151485</v>
      </c>
      <c r="I264" s="19">
        <v>76550</v>
      </c>
      <c r="J264" s="19">
        <v>0</v>
      </c>
      <c r="K264" s="20">
        <v>228035</v>
      </c>
      <c r="L264" s="20">
        <v>25700</v>
      </c>
      <c r="M264" s="19">
        <v>-36399</v>
      </c>
      <c r="N264" s="19">
        <v>0</v>
      </c>
      <c r="O264" s="20">
        <v>-10699</v>
      </c>
      <c r="P264" s="20">
        <v>0</v>
      </c>
      <c r="Q264" s="19">
        <v>-18240</v>
      </c>
      <c r="R264" s="19">
        <v>-16176</v>
      </c>
      <c r="S264" s="20">
        <v>-34416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371969670</v>
      </c>
      <c r="E265" s="12">
        <f>SUM(E261:E264)</f>
        <v>393089992</v>
      </c>
      <c r="F265" s="12">
        <f>SUM(F261:F264)</f>
        <v>222354265</v>
      </c>
      <c r="G265" s="14">
        <f>IF(($E265     =0),0,($F265     /$E265     ))</f>
        <v>0.56565740549304033</v>
      </c>
      <c r="H265" s="13">
        <f>SUM(H261:H264)</f>
        <v>25921706</v>
      </c>
      <c r="I265" s="12">
        <f>SUM(I261:I264)</f>
        <v>36556754</v>
      </c>
      <c r="J265" s="12">
        <f>SUM(J261:J264)</f>
        <v>17375916</v>
      </c>
      <c r="K265" s="13">
        <f>SUM(K261:K264)</f>
        <v>79854376</v>
      </c>
      <c r="L265" s="13">
        <f>SUM(L261:L264)</f>
        <v>59211540</v>
      </c>
      <c r="M265" s="12">
        <f>SUM(M261:M264)</f>
        <v>18835905</v>
      </c>
      <c r="N265" s="12">
        <f>SUM(N261:N264)</f>
        <v>21924895</v>
      </c>
      <c r="O265" s="13">
        <f>SUM(O261:O264)</f>
        <v>99972340</v>
      </c>
      <c r="P265" s="13">
        <f>SUM(P261:P264)</f>
        <v>4776839</v>
      </c>
      <c r="Q265" s="12">
        <f>SUM(Q261:Q264)</f>
        <v>11771641</v>
      </c>
      <c r="R265" s="12">
        <f>SUM(R261:R264)</f>
        <v>25979069</v>
      </c>
      <c r="S265" s="13">
        <f>SUM(S261:S264)</f>
        <v>42527549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21726655</v>
      </c>
      <c r="E266" s="19">
        <v>21726655</v>
      </c>
      <c r="F266" s="19">
        <v>11139495</v>
      </c>
      <c r="G266" s="21">
        <f>IF(($E266     =0),0,($F266     /$E266     ))</f>
        <v>0.51271099946126086</v>
      </c>
      <c r="H266" s="20">
        <v>795841</v>
      </c>
      <c r="I266" s="19">
        <v>4304</v>
      </c>
      <c r="J266" s="19">
        <v>907578</v>
      </c>
      <c r="K266" s="20">
        <v>1707723</v>
      </c>
      <c r="L266" s="20">
        <v>1257492</v>
      </c>
      <c r="M266" s="19">
        <v>4460362</v>
      </c>
      <c r="N266" s="19">
        <v>0</v>
      </c>
      <c r="O266" s="20">
        <v>5717854</v>
      </c>
      <c r="P266" s="20">
        <v>768820</v>
      </c>
      <c r="Q266" s="19">
        <v>1716108</v>
      </c>
      <c r="R266" s="19">
        <v>1228990</v>
      </c>
      <c r="S266" s="20">
        <v>3713918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77642214</v>
      </c>
      <c r="E267" s="19">
        <v>92693821</v>
      </c>
      <c r="F267" s="19">
        <v>22075769</v>
      </c>
      <c r="G267" s="21">
        <f>IF(($E267     =0),0,($F267     /$E267     ))</f>
        <v>0.23815793503646807</v>
      </c>
      <c r="H267" s="20">
        <v>1531054</v>
      </c>
      <c r="I267" s="19">
        <v>2313182</v>
      </c>
      <c r="J267" s="19">
        <v>1555309</v>
      </c>
      <c r="K267" s="20">
        <v>5399545</v>
      </c>
      <c r="L267" s="20">
        <v>1229561</v>
      </c>
      <c r="M267" s="19">
        <v>1320795</v>
      </c>
      <c r="N267" s="19">
        <v>5943078</v>
      </c>
      <c r="O267" s="20">
        <v>8493434</v>
      </c>
      <c r="P267" s="20">
        <v>12752</v>
      </c>
      <c r="Q267" s="19">
        <v>3192501</v>
      </c>
      <c r="R267" s="19">
        <v>4977537</v>
      </c>
      <c r="S267" s="20">
        <v>8182790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9687000</v>
      </c>
      <c r="E268" s="19">
        <v>5672180</v>
      </c>
      <c r="F268" s="19">
        <v>1205479</v>
      </c>
      <c r="G268" s="21">
        <f>IF(($E268     =0),0,($F268     /$E268     ))</f>
        <v>0.21252481409264162</v>
      </c>
      <c r="H268" s="20">
        <v>45668</v>
      </c>
      <c r="I268" s="19">
        <v>94963</v>
      </c>
      <c r="J268" s="19">
        <v>81365</v>
      </c>
      <c r="K268" s="20">
        <v>221996</v>
      </c>
      <c r="L268" s="20">
        <v>14411</v>
      </c>
      <c r="M268" s="19">
        <v>0</v>
      </c>
      <c r="N268" s="19">
        <v>74444</v>
      </c>
      <c r="O268" s="20">
        <v>88855</v>
      </c>
      <c r="P268" s="20">
        <v>805462</v>
      </c>
      <c r="Q268" s="19">
        <v>0</v>
      </c>
      <c r="R268" s="19">
        <v>89166</v>
      </c>
      <c r="S268" s="20">
        <v>894628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20392250</v>
      </c>
      <c r="E269" s="19">
        <v>20080741</v>
      </c>
      <c r="F269" s="19">
        <v>11375543</v>
      </c>
      <c r="G269" s="21">
        <f>IF(($E269     =0),0,($F269     /$E269     ))</f>
        <v>0.56649020073512224</v>
      </c>
      <c r="H269" s="20">
        <v>0</v>
      </c>
      <c r="I269" s="19">
        <v>9315</v>
      </c>
      <c r="J269" s="19">
        <v>2118722</v>
      </c>
      <c r="K269" s="20">
        <v>2128037</v>
      </c>
      <c r="L269" s="20">
        <v>379669</v>
      </c>
      <c r="M269" s="19">
        <v>3483491</v>
      </c>
      <c r="N269" s="19">
        <v>1600084</v>
      </c>
      <c r="O269" s="20">
        <v>5463244</v>
      </c>
      <c r="P269" s="20">
        <v>781110</v>
      </c>
      <c r="Q269" s="19">
        <v>1174574</v>
      </c>
      <c r="R269" s="19">
        <v>1828578</v>
      </c>
      <c r="S269" s="20">
        <v>3784262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44447000</v>
      </c>
      <c r="E270" s="19">
        <v>41197000</v>
      </c>
      <c r="F270" s="19">
        <v>34564672</v>
      </c>
      <c r="G270" s="21">
        <f>IF(($E270     =0),0,($F270     /$E270     ))</f>
        <v>0.83900944243512876</v>
      </c>
      <c r="H270" s="20">
        <v>2760878</v>
      </c>
      <c r="I270" s="19">
        <v>3543818</v>
      </c>
      <c r="J270" s="19">
        <v>4185284</v>
      </c>
      <c r="K270" s="20">
        <v>10489980</v>
      </c>
      <c r="L270" s="20">
        <v>5493061</v>
      </c>
      <c r="M270" s="19">
        <v>5933119</v>
      </c>
      <c r="N270" s="19">
        <v>5454351</v>
      </c>
      <c r="O270" s="20">
        <v>16880531</v>
      </c>
      <c r="P270" s="20">
        <v>8200</v>
      </c>
      <c r="Q270" s="19">
        <v>1690142</v>
      </c>
      <c r="R270" s="19">
        <v>5495819</v>
      </c>
      <c r="S270" s="20">
        <v>7194161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28196000</v>
      </c>
      <c r="E271" s="19">
        <v>28446000</v>
      </c>
      <c r="F271" s="19">
        <v>9722066</v>
      </c>
      <c r="G271" s="21">
        <f>IF(($E271     =0),0,($F271     /$E271     ))</f>
        <v>0.34177269211839978</v>
      </c>
      <c r="H271" s="20">
        <v>0</v>
      </c>
      <c r="I271" s="19">
        <v>1679214</v>
      </c>
      <c r="J271" s="19">
        <v>0</v>
      </c>
      <c r="K271" s="20">
        <v>1679214</v>
      </c>
      <c r="L271" s="20">
        <v>1959141</v>
      </c>
      <c r="M271" s="19">
        <v>77087</v>
      </c>
      <c r="N271" s="19">
        <v>5179877</v>
      </c>
      <c r="O271" s="20">
        <v>7216105</v>
      </c>
      <c r="P271" s="20">
        <v>49051</v>
      </c>
      <c r="Q271" s="19">
        <v>645554</v>
      </c>
      <c r="R271" s="19">
        <v>132142</v>
      </c>
      <c r="S271" s="20">
        <v>826747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515000</v>
      </c>
      <c r="E272" s="19">
        <v>2823000</v>
      </c>
      <c r="F272" s="19">
        <v>140011</v>
      </c>
      <c r="G272" s="21">
        <f>IF(($E272     =0),0,($F272     /$E272     ))</f>
        <v>4.959652851576337E-2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79870</v>
      </c>
      <c r="N272" s="19">
        <v>0</v>
      </c>
      <c r="O272" s="20">
        <v>79870</v>
      </c>
      <c r="P272" s="20">
        <v>24400</v>
      </c>
      <c r="Q272" s="19">
        <v>23300</v>
      </c>
      <c r="R272" s="19">
        <v>12441</v>
      </c>
      <c r="S272" s="20">
        <v>60141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202606119</v>
      </c>
      <c r="E273" s="12">
        <f>SUM(E266:E272)</f>
        <v>212639397</v>
      </c>
      <c r="F273" s="12">
        <f>SUM(F266:F272)</f>
        <v>90223035</v>
      </c>
      <c r="G273" s="14">
        <f>IF(($E273     =0),0,($F273     /$E273     ))</f>
        <v>0.42430065299705494</v>
      </c>
      <c r="H273" s="13">
        <f>SUM(H266:H272)</f>
        <v>5133441</v>
      </c>
      <c r="I273" s="12">
        <f>SUM(I266:I272)</f>
        <v>7644796</v>
      </c>
      <c r="J273" s="12">
        <f>SUM(J266:J272)</f>
        <v>8848258</v>
      </c>
      <c r="K273" s="13">
        <f>SUM(K266:K272)</f>
        <v>21626495</v>
      </c>
      <c r="L273" s="13">
        <f>SUM(L266:L272)</f>
        <v>10333335</v>
      </c>
      <c r="M273" s="12">
        <f>SUM(M266:M272)</f>
        <v>15354724</v>
      </c>
      <c r="N273" s="12">
        <f>SUM(N266:N272)</f>
        <v>18251834</v>
      </c>
      <c r="O273" s="13">
        <f>SUM(O266:O272)</f>
        <v>43939893</v>
      </c>
      <c r="P273" s="13">
        <f>SUM(P266:P272)</f>
        <v>2449795</v>
      </c>
      <c r="Q273" s="12">
        <f>SUM(Q266:Q272)</f>
        <v>8442179</v>
      </c>
      <c r="R273" s="12">
        <f>SUM(R266:R272)</f>
        <v>13764673</v>
      </c>
      <c r="S273" s="13">
        <f>SUM(S266:S272)</f>
        <v>24656647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82779004</v>
      </c>
      <c r="E274" s="19">
        <v>40779004</v>
      </c>
      <c r="F274" s="19">
        <v>16680253</v>
      </c>
      <c r="G274" s="21">
        <f>IF(($E274     =0),0,($F274     /$E274     ))</f>
        <v>0.40904022570046095</v>
      </c>
      <c r="H274" s="20">
        <v>0</v>
      </c>
      <c r="I274" s="19">
        <v>2485236</v>
      </c>
      <c r="J274" s="19">
        <v>5351727</v>
      </c>
      <c r="K274" s="20">
        <v>7836963</v>
      </c>
      <c r="L274" s="20">
        <v>0</v>
      </c>
      <c r="M274" s="19">
        <v>2532795</v>
      </c>
      <c r="N274" s="19">
        <v>4245189</v>
      </c>
      <c r="O274" s="20">
        <v>6777984</v>
      </c>
      <c r="P274" s="20">
        <v>69357</v>
      </c>
      <c r="Q274" s="19">
        <v>1995949</v>
      </c>
      <c r="R274" s="19">
        <v>0</v>
      </c>
      <c r="S274" s="20">
        <v>2065306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40153650</v>
      </c>
      <c r="E275" s="19">
        <v>31753650</v>
      </c>
      <c r="F275" s="19">
        <v>13431825</v>
      </c>
      <c r="G275" s="21">
        <f>IF(($E275     =0),0,($F275     /$E275     ))</f>
        <v>0.42300097784034274</v>
      </c>
      <c r="H275" s="20">
        <v>300</v>
      </c>
      <c r="I275" s="19">
        <v>1996669</v>
      </c>
      <c r="J275" s="19">
        <v>433587</v>
      </c>
      <c r="K275" s="20">
        <v>2430556</v>
      </c>
      <c r="L275" s="20">
        <v>1004283</v>
      </c>
      <c r="M275" s="19">
        <v>3957258</v>
      </c>
      <c r="N275" s="19">
        <v>2152854</v>
      </c>
      <c r="O275" s="20">
        <v>7114395</v>
      </c>
      <c r="P275" s="20">
        <v>442116</v>
      </c>
      <c r="Q275" s="19">
        <v>3099816</v>
      </c>
      <c r="R275" s="19">
        <v>344942</v>
      </c>
      <c r="S275" s="20">
        <v>3886874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42360000</v>
      </c>
      <c r="E276" s="19">
        <v>62210000</v>
      </c>
      <c r="F276" s="19">
        <v>24541673</v>
      </c>
      <c r="G276" s="21">
        <f>IF(($E276     =0),0,($F276     /$E276     ))</f>
        <v>0.39449723517119434</v>
      </c>
      <c r="H276" s="20">
        <v>1981791</v>
      </c>
      <c r="I276" s="19">
        <v>743</v>
      </c>
      <c r="J276" s="19">
        <v>2571084</v>
      </c>
      <c r="K276" s="20">
        <v>4553618</v>
      </c>
      <c r="L276" s="20">
        <v>0</v>
      </c>
      <c r="M276" s="19">
        <v>13500</v>
      </c>
      <c r="N276" s="19">
        <v>4967605</v>
      </c>
      <c r="O276" s="20">
        <v>4981105</v>
      </c>
      <c r="P276" s="20">
        <v>11317193</v>
      </c>
      <c r="Q276" s="19">
        <v>18892</v>
      </c>
      <c r="R276" s="19">
        <v>3670865</v>
      </c>
      <c r="S276" s="20">
        <v>15006950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14350000</v>
      </c>
      <c r="E277" s="19">
        <v>14350000</v>
      </c>
      <c r="F277" s="19">
        <v>6022042</v>
      </c>
      <c r="G277" s="21">
        <f>IF(($E277     =0),0,($F277     /$E277     ))</f>
        <v>0.41965449477351918</v>
      </c>
      <c r="H277" s="20">
        <v>0</v>
      </c>
      <c r="I277" s="19">
        <v>0</v>
      </c>
      <c r="J277" s="19">
        <v>828632</v>
      </c>
      <c r="K277" s="20">
        <v>828632</v>
      </c>
      <c r="L277" s="20">
        <v>0</v>
      </c>
      <c r="M277" s="19">
        <v>0</v>
      </c>
      <c r="N277" s="19">
        <v>1801033</v>
      </c>
      <c r="O277" s="20">
        <v>1801033</v>
      </c>
      <c r="P277" s="20">
        <v>0</v>
      </c>
      <c r="Q277" s="19">
        <v>236251</v>
      </c>
      <c r="R277" s="19">
        <v>3156126</v>
      </c>
      <c r="S277" s="20">
        <v>3392377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18492000</v>
      </c>
      <c r="E278" s="19">
        <v>31078678</v>
      </c>
      <c r="F278" s="19">
        <v>25439493</v>
      </c>
      <c r="G278" s="21">
        <f>IF(($E278     =0),0,($F278     /$E278     ))</f>
        <v>0.81855132319334822</v>
      </c>
      <c r="H278" s="20">
        <v>0</v>
      </c>
      <c r="I278" s="19">
        <v>13401778</v>
      </c>
      <c r="J278" s="19">
        <v>5659977</v>
      </c>
      <c r="K278" s="20">
        <v>19061755</v>
      </c>
      <c r="L278" s="20">
        <v>1066515</v>
      </c>
      <c r="M278" s="19">
        <v>0</v>
      </c>
      <c r="N278" s="19">
        <v>4140171</v>
      </c>
      <c r="O278" s="20">
        <v>5206686</v>
      </c>
      <c r="P278" s="20">
        <v>10665</v>
      </c>
      <c r="Q278" s="19">
        <v>9575</v>
      </c>
      <c r="R278" s="19">
        <v>1150812</v>
      </c>
      <c r="S278" s="20">
        <v>1171052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15858400</v>
      </c>
      <c r="E279" s="19">
        <v>71061696</v>
      </c>
      <c r="F279" s="19">
        <v>11154582</v>
      </c>
      <c r="G279" s="21">
        <f>IF(($E279     =0),0,($F279     /$E279     ))</f>
        <v>0.1569703880976891</v>
      </c>
      <c r="H279" s="20">
        <v>0</v>
      </c>
      <c r="I279" s="19">
        <v>2998959</v>
      </c>
      <c r="J279" s="19">
        <v>1769604</v>
      </c>
      <c r="K279" s="20">
        <v>4768563</v>
      </c>
      <c r="L279" s="20">
        <v>576223</v>
      </c>
      <c r="M279" s="19">
        <v>3326432</v>
      </c>
      <c r="N279" s="19">
        <v>715337</v>
      </c>
      <c r="O279" s="20">
        <v>4617992</v>
      </c>
      <c r="P279" s="20">
        <v>0</v>
      </c>
      <c r="Q279" s="19">
        <v>0</v>
      </c>
      <c r="R279" s="19">
        <v>1768027</v>
      </c>
      <c r="S279" s="20">
        <v>1768027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36202372</v>
      </c>
      <c r="E280" s="19">
        <v>46602000</v>
      </c>
      <c r="F280" s="19">
        <v>11731886</v>
      </c>
      <c r="G280" s="21">
        <f>IF(($E280     =0),0,($F280     /$E280     ))</f>
        <v>0.25174640573365947</v>
      </c>
      <c r="H280" s="20">
        <v>66343</v>
      </c>
      <c r="I280" s="19">
        <v>-66343</v>
      </c>
      <c r="J280" s="19">
        <v>1809890</v>
      </c>
      <c r="K280" s="20">
        <v>1809890</v>
      </c>
      <c r="L280" s="20">
        <v>1722737</v>
      </c>
      <c r="M280" s="19">
        <v>5664848</v>
      </c>
      <c r="N280" s="19">
        <v>1229977</v>
      </c>
      <c r="O280" s="20">
        <v>8617562</v>
      </c>
      <c r="P280" s="20">
        <v>0</v>
      </c>
      <c r="Q280" s="19">
        <v>-492215</v>
      </c>
      <c r="R280" s="19">
        <v>1796649</v>
      </c>
      <c r="S280" s="20">
        <v>1304434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80196000</v>
      </c>
      <c r="E281" s="19">
        <v>83191000</v>
      </c>
      <c r="F281" s="19">
        <v>26259920</v>
      </c>
      <c r="G281" s="21">
        <f>IF(($E281     =0),0,($F281     /$E281     ))</f>
        <v>0.31565818417857699</v>
      </c>
      <c r="H281" s="20">
        <v>1196792</v>
      </c>
      <c r="I281" s="19">
        <v>2600868</v>
      </c>
      <c r="J281" s="19">
        <v>368699</v>
      </c>
      <c r="K281" s="20">
        <v>4166359</v>
      </c>
      <c r="L281" s="20">
        <v>3975628</v>
      </c>
      <c r="M281" s="19">
        <v>237483</v>
      </c>
      <c r="N281" s="19">
        <v>10012395</v>
      </c>
      <c r="O281" s="20">
        <v>14225506</v>
      </c>
      <c r="P281" s="20">
        <v>2696842</v>
      </c>
      <c r="Q281" s="19">
        <v>3613958</v>
      </c>
      <c r="R281" s="19">
        <v>1557255</v>
      </c>
      <c r="S281" s="20">
        <v>7868055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400000</v>
      </c>
      <c r="E282" s="19">
        <v>13800</v>
      </c>
      <c r="F282" s="19">
        <v>250408</v>
      </c>
      <c r="G282" s="21">
        <f>IF(($E282     =0),0,($F282     /$E282     ))</f>
        <v>18.145507246376813</v>
      </c>
      <c r="H282" s="20">
        <v>0</v>
      </c>
      <c r="I282" s="19">
        <v>5076</v>
      </c>
      <c r="J282" s="19">
        <v>-5837</v>
      </c>
      <c r="K282" s="20">
        <v>-761</v>
      </c>
      <c r="L282" s="20">
        <v>0</v>
      </c>
      <c r="M282" s="19">
        <v>0</v>
      </c>
      <c r="N282" s="19">
        <v>0</v>
      </c>
      <c r="O282" s="20">
        <v>0</v>
      </c>
      <c r="P282" s="20">
        <v>10856</v>
      </c>
      <c r="Q282" s="19">
        <v>0</v>
      </c>
      <c r="R282" s="19">
        <v>240313</v>
      </c>
      <c r="S282" s="20">
        <v>251169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330791426</v>
      </c>
      <c r="E283" s="12">
        <f>SUM(E274:E282)</f>
        <v>381039828</v>
      </c>
      <c r="F283" s="12">
        <f>SUM(F274:F282)</f>
        <v>135512082</v>
      </c>
      <c r="G283" s="14">
        <f>IF(($E283     =0),0,($F283     /$E283     ))</f>
        <v>0.35563757917715627</v>
      </c>
      <c r="H283" s="13">
        <f>SUM(H274:H282)</f>
        <v>3245226</v>
      </c>
      <c r="I283" s="12">
        <f>SUM(I274:I282)</f>
        <v>23422986</v>
      </c>
      <c r="J283" s="12">
        <f>SUM(J274:J282)</f>
        <v>18787363</v>
      </c>
      <c r="K283" s="13">
        <f>SUM(K274:K282)</f>
        <v>45455575</v>
      </c>
      <c r="L283" s="13">
        <f>SUM(L274:L282)</f>
        <v>8345386</v>
      </c>
      <c r="M283" s="12">
        <f>SUM(M274:M282)</f>
        <v>15732316</v>
      </c>
      <c r="N283" s="12">
        <f>SUM(N274:N282)</f>
        <v>29264561</v>
      </c>
      <c r="O283" s="13">
        <f>SUM(O274:O282)</f>
        <v>53342263</v>
      </c>
      <c r="P283" s="13">
        <f>SUM(P274:P282)</f>
        <v>14547029</v>
      </c>
      <c r="Q283" s="12">
        <f>SUM(Q274:Q282)</f>
        <v>8482226</v>
      </c>
      <c r="R283" s="12">
        <f>SUM(R274:R282)</f>
        <v>13684989</v>
      </c>
      <c r="S283" s="13">
        <f>SUM(S274:S282)</f>
        <v>36714244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37490432</v>
      </c>
      <c r="E284" s="19">
        <v>37490432</v>
      </c>
      <c r="F284" s="19">
        <v>2931659</v>
      </c>
      <c r="G284" s="21">
        <f>IF(($E284     =0),0,($F284     /$E284     ))</f>
        <v>7.819752517122236E-2</v>
      </c>
      <c r="H284" s="20">
        <v>0</v>
      </c>
      <c r="I284" s="19">
        <v>0</v>
      </c>
      <c r="J284" s="19">
        <v>2518109</v>
      </c>
      <c r="K284" s="20">
        <v>2518109</v>
      </c>
      <c r="L284" s="20">
        <v>0</v>
      </c>
      <c r="M284" s="19">
        <v>0</v>
      </c>
      <c r="N284" s="19">
        <v>23735</v>
      </c>
      <c r="O284" s="20">
        <v>23735</v>
      </c>
      <c r="P284" s="20">
        <v>312999</v>
      </c>
      <c r="Q284" s="19">
        <v>0</v>
      </c>
      <c r="R284" s="19">
        <v>76816</v>
      </c>
      <c r="S284" s="20">
        <v>389815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21979000</v>
      </c>
      <c r="E285" s="19">
        <v>21979000</v>
      </c>
      <c r="F285" s="19">
        <v>5628760</v>
      </c>
      <c r="G285" s="21">
        <f>IF(($E285     =0),0,($F285     /$E285     ))</f>
        <v>0.25609718367532647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2102761</v>
      </c>
      <c r="N285" s="19">
        <v>2429709</v>
      </c>
      <c r="O285" s="20">
        <v>4532470</v>
      </c>
      <c r="P285" s="20">
        <v>563613</v>
      </c>
      <c r="Q285" s="19">
        <v>532677</v>
      </c>
      <c r="R285" s="19">
        <v>0</v>
      </c>
      <c r="S285" s="20">
        <v>1096290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31889850</v>
      </c>
      <c r="E286" s="19">
        <v>33762493</v>
      </c>
      <c r="F286" s="19">
        <v>8585547</v>
      </c>
      <c r="G286" s="21">
        <f>IF(($E286     =0),0,($F286     /$E286     ))</f>
        <v>0.25429244813171825</v>
      </c>
      <c r="H286" s="20">
        <v>0</v>
      </c>
      <c r="I286" s="19">
        <v>1782517</v>
      </c>
      <c r="J286" s="19">
        <v>0</v>
      </c>
      <c r="K286" s="20">
        <v>1782517</v>
      </c>
      <c r="L286" s="20">
        <v>1641583</v>
      </c>
      <c r="M286" s="19">
        <v>1197714</v>
      </c>
      <c r="N286" s="19">
        <v>2758232</v>
      </c>
      <c r="O286" s="20">
        <v>5597529</v>
      </c>
      <c r="P286" s="20">
        <v>0</v>
      </c>
      <c r="Q286" s="19">
        <v>221597</v>
      </c>
      <c r="R286" s="19">
        <v>983904</v>
      </c>
      <c r="S286" s="20">
        <v>1205501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28812000</v>
      </c>
      <c r="E287" s="19">
        <v>46499985</v>
      </c>
      <c r="F287" s="19">
        <v>19473054</v>
      </c>
      <c r="G287" s="21">
        <f>IF(($E287     =0),0,($F287     /$E287     ))</f>
        <v>0.4187754899275774</v>
      </c>
      <c r="H287" s="20">
        <v>4987548</v>
      </c>
      <c r="I287" s="19">
        <v>7554821</v>
      </c>
      <c r="J287" s="19">
        <v>-319437703</v>
      </c>
      <c r="K287" s="20">
        <v>-306895334</v>
      </c>
      <c r="L287" s="20">
        <v>2675942</v>
      </c>
      <c r="M287" s="19">
        <v>232079</v>
      </c>
      <c r="N287" s="19">
        <v>313293</v>
      </c>
      <c r="O287" s="20">
        <v>3221314</v>
      </c>
      <c r="P287" s="20">
        <v>322215293</v>
      </c>
      <c r="Q287" s="19">
        <v>1725</v>
      </c>
      <c r="R287" s="19">
        <v>930056</v>
      </c>
      <c r="S287" s="20">
        <v>323147074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206151598</v>
      </c>
      <c r="E288" s="19">
        <v>216825867</v>
      </c>
      <c r="F288" s="19">
        <v>52742910</v>
      </c>
      <c r="G288" s="21">
        <f>IF(($E288     =0),0,($F288     /$E288     ))</f>
        <v>0.24325008233450301</v>
      </c>
      <c r="H288" s="20">
        <v>878096</v>
      </c>
      <c r="I288" s="19">
        <v>3076969</v>
      </c>
      <c r="J288" s="19">
        <v>3923198</v>
      </c>
      <c r="K288" s="20">
        <v>7878263</v>
      </c>
      <c r="L288" s="20">
        <v>13284170</v>
      </c>
      <c r="M288" s="19">
        <v>13029212</v>
      </c>
      <c r="N288" s="19">
        <v>5511587</v>
      </c>
      <c r="O288" s="20">
        <v>31824969</v>
      </c>
      <c r="P288" s="20">
        <v>640273</v>
      </c>
      <c r="Q288" s="19">
        <v>5574578</v>
      </c>
      <c r="R288" s="19">
        <v>6824827</v>
      </c>
      <c r="S288" s="20">
        <v>13039678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1858230</v>
      </c>
      <c r="E289" s="19">
        <v>1382936</v>
      </c>
      <c r="F289" s="19">
        <v>1097993</v>
      </c>
      <c r="G289" s="21">
        <f>IF(($E289     =0),0,($F289     /$E289     ))</f>
        <v>0.79395792719258163</v>
      </c>
      <c r="H289" s="20">
        <v>0</v>
      </c>
      <c r="I289" s="19">
        <v>0</v>
      </c>
      <c r="J289" s="19">
        <v>0</v>
      </c>
      <c r="K289" s="20">
        <v>0</v>
      </c>
      <c r="L289" s="20">
        <v>192927</v>
      </c>
      <c r="M289" s="19">
        <v>848618</v>
      </c>
      <c r="N289" s="19">
        <v>16085</v>
      </c>
      <c r="O289" s="20">
        <v>1057630</v>
      </c>
      <c r="P289" s="20">
        <v>0</v>
      </c>
      <c r="Q289" s="19">
        <v>40363</v>
      </c>
      <c r="R289" s="19">
        <v>0</v>
      </c>
      <c r="S289" s="20">
        <v>40363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328181110</v>
      </c>
      <c r="E290" s="12">
        <f>SUM(E284:E289)</f>
        <v>357940713</v>
      </c>
      <c r="F290" s="12">
        <f>SUM(F284:F289)</f>
        <v>90459923</v>
      </c>
      <c r="G290" s="14">
        <f>IF(($E290     =0),0,($F290     /$E290     ))</f>
        <v>0.25272320167725654</v>
      </c>
      <c r="H290" s="13">
        <f>SUM(H284:H289)</f>
        <v>5865644</v>
      </c>
      <c r="I290" s="12">
        <f>SUM(I284:I289)</f>
        <v>12414307</v>
      </c>
      <c r="J290" s="12">
        <f>SUM(J284:J289)</f>
        <v>-312996396</v>
      </c>
      <c r="K290" s="13">
        <f>SUM(K284:K289)</f>
        <v>-294716445</v>
      </c>
      <c r="L290" s="13">
        <f>SUM(L284:L289)</f>
        <v>17794622</v>
      </c>
      <c r="M290" s="12">
        <f>SUM(M284:M289)</f>
        <v>17410384</v>
      </c>
      <c r="N290" s="12">
        <f>SUM(N284:N289)</f>
        <v>11052641</v>
      </c>
      <c r="O290" s="13">
        <f>SUM(O284:O289)</f>
        <v>46257647</v>
      </c>
      <c r="P290" s="13">
        <f>SUM(P284:P289)</f>
        <v>323732178</v>
      </c>
      <c r="Q290" s="12">
        <f>SUM(Q284:Q289)</f>
        <v>6370940</v>
      </c>
      <c r="R290" s="12">
        <f>SUM(R284:R289)</f>
        <v>8815603</v>
      </c>
      <c r="S290" s="13">
        <f>SUM(S284:S289)</f>
        <v>338918721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627331283</v>
      </c>
      <c r="E291" s="19">
        <v>632781213</v>
      </c>
      <c r="F291" s="19">
        <v>364580358</v>
      </c>
      <c r="G291" s="21">
        <f>IF(($E291     =0),0,($F291     /$E291     ))</f>
        <v>0.576155471290833</v>
      </c>
      <c r="H291" s="20">
        <v>193476</v>
      </c>
      <c r="I291" s="19">
        <v>34702940</v>
      </c>
      <c r="J291" s="19">
        <v>59317814</v>
      </c>
      <c r="K291" s="20">
        <v>94214230</v>
      </c>
      <c r="L291" s="20">
        <v>84234238</v>
      </c>
      <c r="M291" s="19">
        <v>72302446</v>
      </c>
      <c r="N291" s="19">
        <v>46067532</v>
      </c>
      <c r="O291" s="20">
        <v>202604216</v>
      </c>
      <c r="P291" s="20">
        <v>15882392</v>
      </c>
      <c r="Q291" s="19">
        <v>15083774</v>
      </c>
      <c r="R291" s="19">
        <v>36795746</v>
      </c>
      <c r="S291" s="20">
        <v>67761912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52387159</v>
      </c>
      <c r="E292" s="19">
        <v>73323943</v>
      </c>
      <c r="F292" s="19">
        <v>8062200</v>
      </c>
      <c r="G292" s="21">
        <f>IF(($E292     =0),0,($F292     /$E292     ))</f>
        <v>0.10995317041256224</v>
      </c>
      <c r="H292" s="20">
        <v>0</v>
      </c>
      <c r="I292" s="19">
        <v>1424040</v>
      </c>
      <c r="J292" s="19">
        <v>1395692</v>
      </c>
      <c r="K292" s="20">
        <v>2819732</v>
      </c>
      <c r="L292" s="20">
        <v>1130621</v>
      </c>
      <c r="M292" s="19">
        <v>231720</v>
      </c>
      <c r="N292" s="19">
        <v>677109</v>
      </c>
      <c r="O292" s="20">
        <v>2039450</v>
      </c>
      <c r="P292" s="20">
        <v>0</v>
      </c>
      <c r="Q292" s="19">
        <v>0</v>
      </c>
      <c r="R292" s="19">
        <v>3203018</v>
      </c>
      <c r="S292" s="20">
        <v>3203018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36361000</v>
      </c>
      <c r="E293" s="19">
        <v>45361000</v>
      </c>
      <c r="F293" s="19">
        <v>24027806</v>
      </c>
      <c r="G293" s="21">
        <f>IF(($E293     =0),0,($F293     /$E293     ))</f>
        <v>0.52970185842463791</v>
      </c>
      <c r="H293" s="20">
        <v>4113468</v>
      </c>
      <c r="I293" s="19">
        <v>1921283</v>
      </c>
      <c r="J293" s="19">
        <v>1094448</v>
      </c>
      <c r="K293" s="20">
        <v>7129199</v>
      </c>
      <c r="L293" s="20">
        <v>4349094</v>
      </c>
      <c r="M293" s="19">
        <v>392219</v>
      </c>
      <c r="N293" s="19">
        <v>7677972</v>
      </c>
      <c r="O293" s="20">
        <v>12419285</v>
      </c>
      <c r="P293" s="20">
        <v>557360</v>
      </c>
      <c r="Q293" s="19">
        <v>312075</v>
      </c>
      <c r="R293" s="19">
        <v>3609887</v>
      </c>
      <c r="S293" s="20">
        <v>4479322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106725212</v>
      </c>
      <c r="E294" s="19">
        <v>107144495</v>
      </c>
      <c r="F294" s="19">
        <v>26095752</v>
      </c>
      <c r="G294" s="21">
        <f>IF(($E294     =0),0,($F294     /$E294     ))</f>
        <v>0.2435566288310006</v>
      </c>
      <c r="H294" s="20">
        <v>166500</v>
      </c>
      <c r="I294" s="19">
        <v>8315542</v>
      </c>
      <c r="J294" s="19">
        <v>54450</v>
      </c>
      <c r="K294" s="20">
        <v>8536492</v>
      </c>
      <c r="L294" s="20">
        <v>42000</v>
      </c>
      <c r="M294" s="19">
        <v>22794714</v>
      </c>
      <c r="N294" s="19">
        <v>8298392</v>
      </c>
      <c r="O294" s="20">
        <v>31135106</v>
      </c>
      <c r="P294" s="20">
        <v>0</v>
      </c>
      <c r="Q294" s="19">
        <v>-18387643</v>
      </c>
      <c r="R294" s="19">
        <v>4811797</v>
      </c>
      <c r="S294" s="20">
        <v>-13575846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4564800</v>
      </c>
      <c r="E295" s="19">
        <v>4514350</v>
      </c>
      <c r="F295" s="19">
        <v>205474</v>
      </c>
      <c r="G295" s="21">
        <f>IF(($E295     =0),0,($F295     /$E295     ))</f>
        <v>4.55157442378194E-2</v>
      </c>
      <c r="H295" s="20">
        <v>0</v>
      </c>
      <c r="I295" s="19">
        <v>0</v>
      </c>
      <c r="J295" s="19">
        <v>2120</v>
      </c>
      <c r="K295" s="20">
        <v>2120</v>
      </c>
      <c r="L295" s="20">
        <v>0</v>
      </c>
      <c r="M295" s="19">
        <v>0</v>
      </c>
      <c r="N295" s="19">
        <v>71080</v>
      </c>
      <c r="O295" s="20">
        <v>71080</v>
      </c>
      <c r="P295" s="20">
        <v>0</v>
      </c>
      <c r="Q295" s="19">
        <v>95188</v>
      </c>
      <c r="R295" s="19">
        <v>37086</v>
      </c>
      <c r="S295" s="20">
        <v>132274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827369454</v>
      </c>
      <c r="E296" s="12">
        <f>SUM(E291:E295)</f>
        <v>863125001</v>
      </c>
      <c r="F296" s="12">
        <f>SUM(F291:F295)</f>
        <v>422971590</v>
      </c>
      <c r="G296" s="14">
        <f>IF(($E296     =0),0,($F296     /$E296     ))</f>
        <v>0.4900467365792362</v>
      </c>
      <c r="H296" s="13">
        <f>SUM(H291:H295)</f>
        <v>4473444</v>
      </c>
      <c r="I296" s="12">
        <f>SUM(I291:I295)</f>
        <v>46363805</v>
      </c>
      <c r="J296" s="12">
        <f>SUM(J291:J295)</f>
        <v>61864524</v>
      </c>
      <c r="K296" s="13">
        <f>SUM(K291:K295)</f>
        <v>112701773</v>
      </c>
      <c r="L296" s="13">
        <f>SUM(L291:L295)</f>
        <v>89755953</v>
      </c>
      <c r="M296" s="12">
        <f>SUM(M291:M295)</f>
        <v>95721099</v>
      </c>
      <c r="N296" s="12">
        <f>SUM(N291:N295)</f>
        <v>62792085</v>
      </c>
      <c r="O296" s="13">
        <f>SUM(O291:O295)</f>
        <v>248269137</v>
      </c>
      <c r="P296" s="13">
        <f>SUM(P291:P295)</f>
        <v>16439752</v>
      </c>
      <c r="Q296" s="12">
        <f>SUM(Q291:Q295)</f>
        <v>-2896606</v>
      </c>
      <c r="R296" s="12">
        <f>SUM(R291:R295)</f>
        <v>48457534</v>
      </c>
      <c r="S296" s="13">
        <f>SUM(S291:S295)</f>
        <v>62000680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2060917779</v>
      </c>
      <c r="E297" s="12">
        <f>SUM(E261:E264,E266:E272,E274:E282,E284:E289,E291:E295)</f>
        <v>2207834931</v>
      </c>
      <c r="F297" s="12">
        <f>SUM(F261:F264,F266:F272,F274:F282,F284:F289,F291:F295)</f>
        <v>961520895</v>
      </c>
      <c r="G297" s="14">
        <f>IF(($E297     =0),0,($F297     /$E297     ))</f>
        <v>0.43550397790132617</v>
      </c>
      <c r="H297" s="13">
        <f>SUM(H261:H264,H266:H272,H274:H282,H284:H289,H291:H295)</f>
        <v>44639461</v>
      </c>
      <c r="I297" s="12">
        <f>SUM(I261:I264,I266:I272,I274:I282,I284:I289,I291:I295)</f>
        <v>126402648</v>
      </c>
      <c r="J297" s="12">
        <f>SUM(J261:J264,J266:J272,J274:J282,J284:J289,J291:J295)</f>
        <v>-206120335</v>
      </c>
      <c r="K297" s="13">
        <f>SUM(K261:K264,K266:K272,K274:K282,K284:K289,K291:K295)</f>
        <v>-35078226</v>
      </c>
      <c r="L297" s="13">
        <f>SUM(L261:L264,L266:L272,L274:L282,L284:L289,L291:L295)</f>
        <v>185440836</v>
      </c>
      <c r="M297" s="12">
        <f>SUM(M261:M264,M266:M272,M274:M282,M284:M289,M291:M295)</f>
        <v>163054428</v>
      </c>
      <c r="N297" s="12">
        <f>SUM(N261:N264,N266:N272,N274:N282,N284:N289,N291:N295)</f>
        <v>143286016</v>
      </c>
      <c r="O297" s="13">
        <f>SUM(O261:O264,O266:O272,O274:O282,O284:O289,O291:O295)</f>
        <v>491781280</v>
      </c>
      <c r="P297" s="13">
        <f>SUM(P261:P264,P266:P272,P274:P282,P284:P289,P291:P295)</f>
        <v>361945593</v>
      </c>
      <c r="Q297" s="12">
        <f>SUM(Q261:Q264,Q266:Q272,Q274:Q282,Q284:Q289,Q291:Q295)</f>
        <v>32170380</v>
      </c>
      <c r="R297" s="12">
        <f>SUM(R261:R264,R266:R272,R274:R282,R284:R289,R291:R295)</f>
        <v>110701868</v>
      </c>
      <c r="S297" s="13">
        <f>SUM(S261:S264,S266:S272,S274:S282,S284:S289,S291:S295)</f>
        <v>504817841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12937677817</v>
      </c>
      <c r="E300" s="19">
        <v>13558630132</v>
      </c>
      <c r="F300" s="19">
        <v>7504420954</v>
      </c>
      <c r="G300" s="21">
        <f>IF(($E300     =0),0,($F300     /$E300     ))</f>
        <v>0.55347928816854908</v>
      </c>
      <c r="H300" s="20">
        <v>266328236</v>
      </c>
      <c r="I300" s="19">
        <v>658158555</v>
      </c>
      <c r="J300" s="19">
        <v>892593644</v>
      </c>
      <c r="K300" s="20">
        <v>1817080435</v>
      </c>
      <c r="L300" s="20">
        <v>1029315415</v>
      </c>
      <c r="M300" s="19">
        <v>991433066</v>
      </c>
      <c r="N300" s="19">
        <v>1251831726</v>
      </c>
      <c r="O300" s="20">
        <v>3272580207</v>
      </c>
      <c r="P300" s="20">
        <v>388327959</v>
      </c>
      <c r="Q300" s="19">
        <v>832312895</v>
      </c>
      <c r="R300" s="19">
        <v>1194119458</v>
      </c>
      <c r="S300" s="20">
        <v>2414760312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12937677817</v>
      </c>
      <c r="E301" s="12">
        <f>E300</f>
        <v>13558630132</v>
      </c>
      <c r="F301" s="12">
        <f>F300</f>
        <v>7504420954</v>
      </c>
      <c r="G301" s="14">
        <f>IF(($E301     =0),0,($F301     /$E301     ))</f>
        <v>0.55347928816854908</v>
      </c>
      <c r="H301" s="13">
        <f>H300</f>
        <v>266328236</v>
      </c>
      <c r="I301" s="12">
        <f>I300</f>
        <v>658158555</v>
      </c>
      <c r="J301" s="12">
        <f>J300</f>
        <v>892593644</v>
      </c>
      <c r="K301" s="13">
        <f>K300</f>
        <v>1817080435</v>
      </c>
      <c r="L301" s="13">
        <f>L300</f>
        <v>1029315415</v>
      </c>
      <c r="M301" s="12">
        <f>M300</f>
        <v>991433066</v>
      </c>
      <c r="N301" s="12">
        <f>N300</f>
        <v>1251831726</v>
      </c>
      <c r="O301" s="13">
        <f>O300</f>
        <v>3272580207</v>
      </c>
      <c r="P301" s="13">
        <f>P300</f>
        <v>388327959</v>
      </c>
      <c r="Q301" s="12">
        <f>Q300</f>
        <v>832312895</v>
      </c>
      <c r="R301" s="12">
        <f>R300</f>
        <v>1194119458</v>
      </c>
      <c r="S301" s="13">
        <f>S300</f>
        <v>2414760312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93231003</v>
      </c>
      <c r="E302" s="19">
        <v>161107774</v>
      </c>
      <c r="F302" s="19">
        <v>33820009</v>
      </c>
      <c r="G302" s="21">
        <f>IF(($E302     =0),0,($F302     /$E302     ))</f>
        <v>0.20992164537013588</v>
      </c>
      <c r="H302" s="20">
        <v>3700537</v>
      </c>
      <c r="I302" s="19">
        <v>1470194</v>
      </c>
      <c r="J302" s="19">
        <v>3816466</v>
      </c>
      <c r="K302" s="20">
        <v>8987197</v>
      </c>
      <c r="L302" s="20">
        <v>841270</v>
      </c>
      <c r="M302" s="19">
        <v>2838353</v>
      </c>
      <c r="N302" s="19">
        <v>3884597</v>
      </c>
      <c r="O302" s="20">
        <v>7564220</v>
      </c>
      <c r="P302" s="20">
        <v>222309</v>
      </c>
      <c r="Q302" s="19">
        <v>11403194</v>
      </c>
      <c r="R302" s="19">
        <v>5643089</v>
      </c>
      <c r="S302" s="20">
        <v>17268592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78459243</v>
      </c>
      <c r="E303" s="19">
        <v>73864139</v>
      </c>
      <c r="F303" s="19">
        <v>21995084</v>
      </c>
      <c r="G303" s="21">
        <f>IF(($E303     =0),0,($F303     /$E303     ))</f>
        <v>0.29777757241575642</v>
      </c>
      <c r="H303" s="20">
        <v>0</v>
      </c>
      <c r="I303" s="19">
        <v>152422</v>
      </c>
      <c r="J303" s="19">
        <v>1856035</v>
      </c>
      <c r="K303" s="20">
        <v>2008457</v>
      </c>
      <c r="L303" s="20">
        <v>4427971</v>
      </c>
      <c r="M303" s="19">
        <v>4627517</v>
      </c>
      <c r="N303" s="19">
        <v>2706081</v>
      </c>
      <c r="O303" s="20">
        <v>11761569</v>
      </c>
      <c r="P303" s="20">
        <v>608786</v>
      </c>
      <c r="Q303" s="19">
        <v>779925</v>
      </c>
      <c r="R303" s="19">
        <v>6836347</v>
      </c>
      <c r="S303" s="20">
        <v>8225058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96547368</v>
      </c>
      <c r="E304" s="19">
        <v>106415121</v>
      </c>
      <c r="F304" s="19">
        <v>39724648</v>
      </c>
      <c r="G304" s="21">
        <f>IF(($E304     =0),0,($F304     /$E304     ))</f>
        <v>0.37329890363983143</v>
      </c>
      <c r="H304" s="20">
        <v>385340</v>
      </c>
      <c r="I304" s="19">
        <v>4469722</v>
      </c>
      <c r="J304" s="19">
        <v>6278455</v>
      </c>
      <c r="K304" s="20">
        <v>11133517</v>
      </c>
      <c r="L304" s="20">
        <v>7374349</v>
      </c>
      <c r="M304" s="19">
        <v>3518835</v>
      </c>
      <c r="N304" s="19">
        <v>4709423</v>
      </c>
      <c r="O304" s="20">
        <v>15602607</v>
      </c>
      <c r="P304" s="20">
        <v>2418198</v>
      </c>
      <c r="Q304" s="19">
        <v>5783596</v>
      </c>
      <c r="R304" s="19">
        <v>4786730</v>
      </c>
      <c r="S304" s="20">
        <v>12988524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361461706</v>
      </c>
      <c r="E305" s="19">
        <v>248410290</v>
      </c>
      <c r="F305" s="19">
        <v>82341417</v>
      </c>
      <c r="G305" s="21">
        <f>IF(($E305     =0),0,($F305     /$E305     ))</f>
        <v>0.33147345466244577</v>
      </c>
      <c r="H305" s="20">
        <v>1873707</v>
      </c>
      <c r="I305" s="19">
        <v>4003995</v>
      </c>
      <c r="J305" s="19">
        <v>12721429</v>
      </c>
      <c r="K305" s="20">
        <v>18599131</v>
      </c>
      <c r="L305" s="20">
        <v>15420439</v>
      </c>
      <c r="M305" s="19">
        <v>3877121</v>
      </c>
      <c r="N305" s="19">
        <v>13841319</v>
      </c>
      <c r="O305" s="20">
        <v>33138879</v>
      </c>
      <c r="P305" s="20">
        <v>7823287</v>
      </c>
      <c r="Q305" s="19">
        <v>6121570</v>
      </c>
      <c r="R305" s="19">
        <v>16658550</v>
      </c>
      <c r="S305" s="20">
        <v>30603407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293798527</v>
      </c>
      <c r="E306" s="19">
        <v>280050142</v>
      </c>
      <c r="F306" s="19">
        <v>152959406</v>
      </c>
      <c r="G306" s="21">
        <f>IF(($E306     =0),0,($F306     /$E306     ))</f>
        <v>0.54618578268744455</v>
      </c>
      <c r="H306" s="20">
        <v>1983977</v>
      </c>
      <c r="I306" s="19">
        <v>10227416</v>
      </c>
      <c r="J306" s="19">
        <v>12254295</v>
      </c>
      <c r="K306" s="20">
        <v>24465688</v>
      </c>
      <c r="L306" s="20">
        <v>21639518</v>
      </c>
      <c r="M306" s="19">
        <v>19585865</v>
      </c>
      <c r="N306" s="19">
        <v>45598143</v>
      </c>
      <c r="O306" s="20">
        <v>86823526</v>
      </c>
      <c r="P306" s="20">
        <v>1883459</v>
      </c>
      <c r="Q306" s="19">
        <v>13897517</v>
      </c>
      <c r="R306" s="19">
        <v>25889216</v>
      </c>
      <c r="S306" s="20">
        <v>41670192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15340000</v>
      </c>
      <c r="E307" s="19">
        <v>12354000</v>
      </c>
      <c r="F307" s="19">
        <v>5596895</v>
      </c>
      <c r="G307" s="21">
        <f>IF(($E307     =0),0,($F307     /$E307     ))</f>
        <v>0.45304314392099726</v>
      </c>
      <c r="H307" s="20">
        <v>728730</v>
      </c>
      <c r="I307" s="19">
        <v>657791</v>
      </c>
      <c r="J307" s="19">
        <v>64256</v>
      </c>
      <c r="K307" s="20">
        <v>1450777</v>
      </c>
      <c r="L307" s="20">
        <v>1654221</v>
      </c>
      <c r="M307" s="19">
        <v>233012</v>
      </c>
      <c r="N307" s="19">
        <v>1538336</v>
      </c>
      <c r="O307" s="20">
        <v>3425569</v>
      </c>
      <c r="P307" s="20">
        <v>5266</v>
      </c>
      <c r="Q307" s="19">
        <v>667213</v>
      </c>
      <c r="R307" s="19">
        <v>48070</v>
      </c>
      <c r="S307" s="20">
        <v>720549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938837847</v>
      </c>
      <c r="E308" s="12">
        <f>SUM(E302:E307)</f>
        <v>882201466</v>
      </c>
      <c r="F308" s="12">
        <f>SUM(F302:F307)</f>
        <v>336437459</v>
      </c>
      <c r="G308" s="14">
        <f>IF(($E308     =0),0,($F308     /$E308     ))</f>
        <v>0.38136125586533542</v>
      </c>
      <c r="H308" s="13">
        <f>SUM(H302:H307)</f>
        <v>8672291</v>
      </c>
      <c r="I308" s="12">
        <f>SUM(I302:I307)</f>
        <v>20981540</v>
      </c>
      <c r="J308" s="12">
        <f>SUM(J302:J307)</f>
        <v>36990936</v>
      </c>
      <c r="K308" s="13">
        <f>SUM(K302:K307)</f>
        <v>66644767</v>
      </c>
      <c r="L308" s="13">
        <f>SUM(L302:L307)</f>
        <v>51357768</v>
      </c>
      <c r="M308" s="12">
        <f>SUM(M302:M307)</f>
        <v>34680703</v>
      </c>
      <c r="N308" s="12">
        <f>SUM(N302:N307)</f>
        <v>72277899</v>
      </c>
      <c r="O308" s="13">
        <f>SUM(O302:O307)</f>
        <v>158316370</v>
      </c>
      <c r="P308" s="13">
        <f>SUM(P302:P307)</f>
        <v>12961305</v>
      </c>
      <c r="Q308" s="12">
        <f>SUM(Q302:Q307)</f>
        <v>38653015</v>
      </c>
      <c r="R308" s="12">
        <f>SUM(R302:R307)</f>
        <v>59862002</v>
      </c>
      <c r="S308" s="13">
        <f>SUM(S302:S307)</f>
        <v>111476322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80046825</v>
      </c>
      <c r="E309" s="19">
        <v>101670320</v>
      </c>
      <c r="F309" s="19">
        <v>56543447</v>
      </c>
      <c r="G309" s="21">
        <f>IF(($E309     =0),0,($F309     /$E309     ))</f>
        <v>0.55614506770510808</v>
      </c>
      <c r="H309" s="20">
        <v>552287</v>
      </c>
      <c r="I309" s="19">
        <v>1598952</v>
      </c>
      <c r="J309" s="19">
        <v>1589618</v>
      </c>
      <c r="K309" s="20">
        <v>3740857</v>
      </c>
      <c r="L309" s="20">
        <v>13636386</v>
      </c>
      <c r="M309" s="19">
        <v>7924926</v>
      </c>
      <c r="N309" s="19">
        <v>9728815</v>
      </c>
      <c r="O309" s="20">
        <v>31290127</v>
      </c>
      <c r="P309" s="20">
        <v>1428062</v>
      </c>
      <c r="Q309" s="19">
        <v>2859439</v>
      </c>
      <c r="R309" s="19">
        <v>17224962</v>
      </c>
      <c r="S309" s="20">
        <v>21512463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714165948</v>
      </c>
      <c r="E310" s="19">
        <v>741954086</v>
      </c>
      <c r="F310" s="19">
        <v>314533177</v>
      </c>
      <c r="G310" s="21">
        <f>IF(($E310     =0),0,($F310     /$E310     ))</f>
        <v>0.42392539233216109</v>
      </c>
      <c r="H310" s="20">
        <v>2070294</v>
      </c>
      <c r="I310" s="19">
        <v>6703990</v>
      </c>
      <c r="J310" s="19">
        <v>31058498</v>
      </c>
      <c r="K310" s="20">
        <v>39832782</v>
      </c>
      <c r="L310" s="20">
        <v>45994454</v>
      </c>
      <c r="M310" s="19">
        <v>56104163</v>
      </c>
      <c r="N310" s="19">
        <v>70752725</v>
      </c>
      <c r="O310" s="20">
        <v>172851342</v>
      </c>
      <c r="P310" s="20">
        <v>12711593</v>
      </c>
      <c r="Q310" s="19">
        <v>35521739</v>
      </c>
      <c r="R310" s="19">
        <v>53615721</v>
      </c>
      <c r="S310" s="20">
        <v>101849053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642490175</v>
      </c>
      <c r="E311" s="19">
        <v>594994274</v>
      </c>
      <c r="F311" s="19">
        <v>252850429</v>
      </c>
      <c r="G311" s="21">
        <f>IF(($E311     =0),0,($F311     /$E311     ))</f>
        <v>0.42496279384362612</v>
      </c>
      <c r="H311" s="20">
        <v>2464689</v>
      </c>
      <c r="I311" s="19">
        <v>15840938</v>
      </c>
      <c r="J311" s="19">
        <v>32792908</v>
      </c>
      <c r="K311" s="20">
        <v>51098535</v>
      </c>
      <c r="L311" s="20">
        <v>37307798</v>
      </c>
      <c r="M311" s="19">
        <v>41822354</v>
      </c>
      <c r="N311" s="19">
        <v>41621562</v>
      </c>
      <c r="O311" s="20">
        <v>120751714</v>
      </c>
      <c r="P311" s="20">
        <v>18389539</v>
      </c>
      <c r="Q311" s="19">
        <v>28647942</v>
      </c>
      <c r="R311" s="19">
        <v>33962699</v>
      </c>
      <c r="S311" s="20">
        <v>81000180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186345310</v>
      </c>
      <c r="E312" s="19">
        <v>197818228</v>
      </c>
      <c r="F312" s="19">
        <v>96086805</v>
      </c>
      <c r="G312" s="21">
        <f>IF(($E312     =0),0,($F312     /$E312     ))</f>
        <v>0.48573281629031678</v>
      </c>
      <c r="H312" s="20">
        <v>4528305</v>
      </c>
      <c r="I312" s="19">
        <v>12160363</v>
      </c>
      <c r="J312" s="19">
        <v>14711541</v>
      </c>
      <c r="K312" s="20">
        <v>31400209</v>
      </c>
      <c r="L312" s="20">
        <v>17589443</v>
      </c>
      <c r="M312" s="19">
        <v>16071530</v>
      </c>
      <c r="N312" s="19">
        <v>5725112</v>
      </c>
      <c r="O312" s="20">
        <v>39386085</v>
      </c>
      <c r="P312" s="20">
        <v>9366979</v>
      </c>
      <c r="Q312" s="19">
        <v>9613073</v>
      </c>
      <c r="R312" s="19">
        <v>6320459</v>
      </c>
      <c r="S312" s="20">
        <v>25300511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136175652</v>
      </c>
      <c r="E313" s="19">
        <v>224704460</v>
      </c>
      <c r="F313" s="19">
        <v>81337312</v>
      </c>
      <c r="G313" s="21">
        <f>IF(($E313     =0),0,($F313     /$E313     ))</f>
        <v>0.36197462213255582</v>
      </c>
      <c r="H313" s="20">
        <v>7089573</v>
      </c>
      <c r="I313" s="19">
        <v>4354436</v>
      </c>
      <c r="J313" s="19">
        <v>6463540</v>
      </c>
      <c r="K313" s="20">
        <v>17907549</v>
      </c>
      <c r="L313" s="20">
        <v>10858487</v>
      </c>
      <c r="M313" s="19">
        <v>9821317</v>
      </c>
      <c r="N313" s="19">
        <v>12184846</v>
      </c>
      <c r="O313" s="20">
        <v>32864650</v>
      </c>
      <c r="P313" s="20">
        <v>1104464</v>
      </c>
      <c r="Q313" s="19">
        <v>13463950</v>
      </c>
      <c r="R313" s="19">
        <v>15996699</v>
      </c>
      <c r="S313" s="20">
        <v>30565113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112650200</v>
      </c>
      <c r="E314" s="19">
        <v>57910681</v>
      </c>
      <c r="F314" s="19">
        <v>17946835</v>
      </c>
      <c r="G314" s="21">
        <f>IF(($E314     =0),0,($F314     /$E314     ))</f>
        <v>0.30990543868755405</v>
      </c>
      <c r="H314" s="20">
        <v>0</v>
      </c>
      <c r="I314" s="19">
        <v>102434</v>
      </c>
      <c r="J314" s="19">
        <v>4090940</v>
      </c>
      <c r="K314" s="20">
        <v>4193374</v>
      </c>
      <c r="L314" s="20">
        <v>2298899</v>
      </c>
      <c r="M314" s="19">
        <v>747333</v>
      </c>
      <c r="N314" s="19">
        <v>3605706</v>
      </c>
      <c r="O314" s="20">
        <v>6651938</v>
      </c>
      <c r="P314" s="20">
        <v>460075</v>
      </c>
      <c r="Q314" s="19">
        <v>6299329</v>
      </c>
      <c r="R314" s="19">
        <v>342119</v>
      </c>
      <c r="S314" s="20">
        <v>7101523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1871874110</v>
      </c>
      <c r="E315" s="12">
        <f>SUM(E309:E314)</f>
        <v>1919052049</v>
      </c>
      <c r="F315" s="12">
        <f>SUM(F309:F314)</f>
        <v>819298005</v>
      </c>
      <c r="G315" s="14">
        <f>IF(($E315     =0),0,($F315     /$E315     ))</f>
        <v>0.42692849598682248</v>
      </c>
      <c r="H315" s="13">
        <f>SUM(H309:H314)</f>
        <v>16705148</v>
      </c>
      <c r="I315" s="12">
        <f>SUM(I309:I314)</f>
        <v>40761113</v>
      </c>
      <c r="J315" s="12">
        <f>SUM(J309:J314)</f>
        <v>90707045</v>
      </c>
      <c r="K315" s="13">
        <f>SUM(K309:K314)</f>
        <v>148173306</v>
      </c>
      <c r="L315" s="13">
        <f>SUM(L309:L314)</f>
        <v>127685467</v>
      </c>
      <c r="M315" s="12">
        <f>SUM(M309:M314)</f>
        <v>132491623</v>
      </c>
      <c r="N315" s="12">
        <f>SUM(N309:N314)</f>
        <v>143618766</v>
      </c>
      <c r="O315" s="13">
        <f>SUM(O309:O314)</f>
        <v>403795856</v>
      </c>
      <c r="P315" s="13">
        <f>SUM(P309:P314)</f>
        <v>43460712</v>
      </c>
      <c r="Q315" s="12">
        <f>SUM(Q309:Q314)</f>
        <v>96405472</v>
      </c>
      <c r="R315" s="12">
        <f>SUM(R309:R314)</f>
        <v>127462659</v>
      </c>
      <c r="S315" s="13">
        <f>SUM(S309:S314)</f>
        <v>267328843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88830340</v>
      </c>
      <c r="E316" s="19">
        <v>118223533</v>
      </c>
      <c r="F316" s="19">
        <v>34368460</v>
      </c>
      <c r="G316" s="21">
        <f>IF(($E316     =0),0,($F316     /$E316     ))</f>
        <v>0.29070743470337668</v>
      </c>
      <c r="H316" s="20">
        <v>4068</v>
      </c>
      <c r="I316" s="19">
        <v>3149981</v>
      </c>
      <c r="J316" s="19">
        <v>3319494</v>
      </c>
      <c r="K316" s="20">
        <v>6473543</v>
      </c>
      <c r="L316" s="20">
        <v>8234968</v>
      </c>
      <c r="M316" s="19">
        <v>3427232</v>
      </c>
      <c r="N316" s="19">
        <v>3635825</v>
      </c>
      <c r="O316" s="20">
        <v>15298025</v>
      </c>
      <c r="P316" s="20">
        <v>2900807</v>
      </c>
      <c r="Q316" s="19">
        <v>233665</v>
      </c>
      <c r="R316" s="19">
        <v>9462420</v>
      </c>
      <c r="S316" s="20">
        <v>12596892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258345615</v>
      </c>
      <c r="E317" s="19">
        <v>258616483</v>
      </c>
      <c r="F317" s="19">
        <v>109722343</v>
      </c>
      <c r="G317" s="21">
        <f>IF(($E317     =0),0,($F317     /$E317     ))</f>
        <v>0.42426662727448816</v>
      </c>
      <c r="H317" s="20">
        <v>3931706</v>
      </c>
      <c r="I317" s="19">
        <v>9698658</v>
      </c>
      <c r="J317" s="19">
        <v>7772853</v>
      </c>
      <c r="K317" s="20">
        <v>21403217</v>
      </c>
      <c r="L317" s="20">
        <v>11957465</v>
      </c>
      <c r="M317" s="19">
        <v>16022417</v>
      </c>
      <c r="N317" s="19">
        <v>30158393</v>
      </c>
      <c r="O317" s="20">
        <v>58138275</v>
      </c>
      <c r="P317" s="20">
        <v>5149885</v>
      </c>
      <c r="Q317" s="19">
        <v>15826890</v>
      </c>
      <c r="R317" s="19">
        <v>9204076</v>
      </c>
      <c r="S317" s="20">
        <v>30180851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41825806</v>
      </c>
      <c r="E318" s="19">
        <v>39042274</v>
      </c>
      <c r="F318" s="19">
        <v>22427991</v>
      </c>
      <c r="G318" s="21">
        <f>IF(($E318     =0),0,($F318     /$E318     ))</f>
        <v>0.57445401361611259</v>
      </c>
      <c r="H318" s="20">
        <v>596544</v>
      </c>
      <c r="I318" s="19">
        <v>29730</v>
      </c>
      <c r="J318" s="19">
        <v>933523</v>
      </c>
      <c r="K318" s="20">
        <v>1559797</v>
      </c>
      <c r="L318" s="20">
        <v>2610265</v>
      </c>
      <c r="M318" s="19">
        <v>3995280</v>
      </c>
      <c r="N318" s="19">
        <v>3651402</v>
      </c>
      <c r="O318" s="20">
        <v>10256947</v>
      </c>
      <c r="P318" s="20">
        <v>1557725</v>
      </c>
      <c r="Q318" s="19">
        <v>4214514</v>
      </c>
      <c r="R318" s="19">
        <v>4839008</v>
      </c>
      <c r="S318" s="20">
        <v>10611247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102615966</v>
      </c>
      <c r="E319" s="19">
        <v>102886847</v>
      </c>
      <c r="F319" s="19">
        <v>40318444</v>
      </c>
      <c r="G319" s="21">
        <f>IF(($E319     =0),0,($F319     /$E319     ))</f>
        <v>0.39187170348411982</v>
      </c>
      <c r="H319" s="20">
        <v>739569</v>
      </c>
      <c r="I319" s="19">
        <v>1043371</v>
      </c>
      <c r="J319" s="19">
        <v>1526331</v>
      </c>
      <c r="K319" s="20">
        <v>3309271</v>
      </c>
      <c r="L319" s="20">
        <v>6132460</v>
      </c>
      <c r="M319" s="19">
        <v>7743055</v>
      </c>
      <c r="N319" s="19">
        <v>5728977</v>
      </c>
      <c r="O319" s="20">
        <v>19604492</v>
      </c>
      <c r="P319" s="20">
        <v>2249532</v>
      </c>
      <c r="Q319" s="19">
        <v>6969384</v>
      </c>
      <c r="R319" s="19">
        <v>8185765</v>
      </c>
      <c r="S319" s="20">
        <v>17404681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14877500</v>
      </c>
      <c r="E320" s="19">
        <v>40035319</v>
      </c>
      <c r="F320" s="19">
        <v>3121457</v>
      </c>
      <c r="G320" s="21">
        <f>IF(($E320     =0),0,($F320     /$E320     ))</f>
        <v>7.796758157465912E-2</v>
      </c>
      <c r="H320" s="20">
        <v>0</v>
      </c>
      <c r="I320" s="19">
        <v>0</v>
      </c>
      <c r="J320" s="19">
        <v>7378</v>
      </c>
      <c r="K320" s="20">
        <v>7378</v>
      </c>
      <c r="L320" s="20">
        <v>929501</v>
      </c>
      <c r="M320" s="19">
        <v>1251472</v>
      </c>
      <c r="N320" s="19">
        <v>6934</v>
      </c>
      <c r="O320" s="20">
        <v>2187907</v>
      </c>
      <c r="P320" s="20">
        <v>28694</v>
      </c>
      <c r="Q320" s="19">
        <v>17751</v>
      </c>
      <c r="R320" s="19">
        <v>879727</v>
      </c>
      <c r="S320" s="20">
        <v>926172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506495227</v>
      </c>
      <c r="E321" s="12">
        <f>SUM(E316:E320)</f>
        <v>558804456</v>
      </c>
      <c r="F321" s="12">
        <f>SUM(F316:F320)</f>
        <v>209958695</v>
      </c>
      <c r="G321" s="14">
        <f>IF(($E321     =0),0,($F321     /$E321     ))</f>
        <v>0.37572838359757105</v>
      </c>
      <c r="H321" s="13">
        <f>SUM(H316:H320)</f>
        <v>5271887</v>
      </c>
      <c r="I321" s="12">
        <f>SUM(I316:I320)</f>
        <v>13921740</v>
      </c>
      <c r="J321" s="12">
        <f>SUM(J316:J320)</f>
        <v>13559579</v>
      </c>
      <c r="K321" s="13">
        <f>SUM(K316:K320)</f>
        <v>32753206</v>
      </c>
      <c r="L321" s="13">
        <f>SUM(L316:L320)</f>
        <v>29864659</v>
      </c>
      <c r="M321" s="12">
        <f>SUM(M316:M320)</f>
        <v>32439456</v>
      </c>
      <c r="N321" s="12">
        <f>SUM(N316:N320)</f>
        <v>43181531</v>
      </c>
      <c r="O321" s="13">
        <f>SUM(O316:O320)</f>
        <v>105485646</v>
      </c>
      <c r="P321" s="13">
        <f>SUM(P316:P320)</f>
        <v>11886643</v>
      </c>
      <c r="Q321" s="12">
        <f>SUM(Q316:Q320)</f>
        <v>27262204</v>
      </c>
      <c r="R321" s="12">
        <f>SUM(R316:R320)</f>
        <v>32570996</v>
      </c>
      <c r="S321" s="13">
        <f>SUM(S316:S320)</f>
        <v>71719843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13720700</v>
      </c>
      <c r="E322" s="19">
        <v>17186152</v>
      </c>
      <c r="F322" s="19">
        <v>8397564</v>
      </c>
      <c r="G322" s="21">
        <f>IF(($E322     =0),0,($F322     /$E322     ))</f>
        <v>0.48862386414364312</v>
      </c>
      <c r="H322" s="20">
        <v>2569546</v>
      </c>
      <c r="I322" s="19">
        <v>243401</v>
      </c>
      <c r="J322" s="19">
        <v>2800581</v>
      </c>
      <c r="K322" s="20">
        <v>5613528</v>
      </c>
      <c r="L322" s="20">
        <v>0</v>
      </c>
      <c r="M322" s="19">
        <v>1388356</v>
      </c>
      <c r="N322" s="19">
        <v>1193505</v>
      </c>
      <c r="O322" s="20">
        <v>2581861</v>
      </c>
      <c r="P322" s="20">
        <v>0</v>
      </c>
      <c r="Q322" s="19">
        <v>0</v>
      </c>
      <c r="R322" s="19">
        <v>202175</v>
      </c>
      <c r="S322" s="20">
        <v>202175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187628300</v>
      </c>
      <c r="E323" s="19">
        <v>182378119</v>
      </c>
      <c r="F323" s="19">
        <v>105811521</v>
      </c>
      <c r="G323" s="21">
        <f>IF(($E323     =0),0,($F323     /$E323     ))</f>
        <v>0.58017662195540021</v>
      </c>
      <c r="H323" s="20">
        <v>0</v>
      </c>
      <c r="I323" s="19">
        <v>10917814</v>
      </c>
      <c r="J323" s="19">
        <v>33950402</v>
      </c>
      <c r="K323" s="20">
        <v>44868216</v>
      </c>
      <c r="L323" s="20">
        <v>8998678</v>
      </c>
      <c r="M323" s="19">
        <v>6301523</v>
      </c>
      <c r="N323" s="19">
        <v>21263621</v>
      </c>
      <c r="O323" s="20">
        <v>36563822</v>
      </c>
      <c r="P323" s="20">
        <v>8468786</v>
      </c>
      <c r="Q323" s="19">
        <v>3754466</v>
      </c>
      <c r="R323" s="19">
        <v>12156231</v>
      </c>
      <c r="S323" s="20">
        <v>24379483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402928895</v>
      </c>
      <c r="E324" s="19">
        <v>393372464</v>
      </c>
      <c r="F324" s="19">
        <v>223032529</v>
      </c>
      <c r="G324" s="21">
        <f>IF(($E324     =0),0,($F324     /$E324     ))</f>
        <v>0.56697544798153432</v>
      </c>
      <c r="H324" s="20">
        <v>6867010</v>
      </c>
      <c r="I324" s="19">
        <v>14447829</v>
      </c>
      <c r="J324" s="19">
        <v>14790033</v>
      </c>
      <c r="K324" s="20">
        <v>36104872</v>
      </c>
      <c r="L324" s="20">
        <v>37688960</v>
      </c>
      <c r="M324" s="19">
        <v>15974223</v>
      </c>
      <c r="N324" s="19">
        <v>29700032</v>
      </c>
      <c r="O324" s="20">
        <v>83363215</v>
      </c>
      <c r="P324" s="20">
        <v>7416882</v>
      </c>
      <c r="Q324" s="19">
        <v>13268316</v>
      </c>
      <c r="R324" s="19">
        <v>82879244</v>
      </c>
      <c r="S324" s="20">
        <v>103564442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907018426</v>
      </c>
      <c r="E325" s="19">
        <v>1259307524</v>
      </c>
      <c r="F325" s="19">
        <v>664362526</v>
      </c>
      <c r="G325" s="21">
        <f>IF(($E325     =0),0,($F325     /$E325     ))</f>
        <v>0.52756178561512346</v>
      </c>
      <c r="H325" s="20">
        <v>17709069</v>
      </c>
      <c r="I325" s="19">
        <v>71672402</v>
      </c>
      <c r="J325" s="19">
        <v>69640626</v>
      </c>
      <c r="K325" s="20">
        <v>159022097</v>
      </c>
      <c r="L325" s="20">
        <v>118747714</v>
      </c>
      <c r="M325" s="19">
        <v>58712186</v>
      </c>
      <c r="N325" s="19">
        <v>138840088</v>
      </c>
      <c r="O325" s="20">
        <v>316299988</v>
      </c>
      <c r="P325" s="20">
        <v>76729566</v>
      </c>
      <c r="Q325" s="19">
        <v>42446594</v>
      </c>
      <c r="R325" s="19">
        <v>69864281</v>
      </c>
      <c r="S325" s="20">
        <v>189040441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81519000</v>
      </c>
      <c r="E326" s="19">
        <v>84210300</v>
      </c>
      <c r="F326" s="19">
        <v>88088787</v>
      </c>
      <c r="G326" s="21">
        <f>IF(($E326     =0),0,($F326     /$E326     ))</f>
        <v>1.0460571569036092</v>
      </c>
      <c r="H326" s="20">
        <v>16339667</v>
      </c>
      <c r="I326" s="19">
        <v>52809725</v>
      </c>
      <c r="J326" s="19">
        <v>1984587</v>
      </c>
      <c r="K326" s="20">
        <v>71133979</v>
      </c>
      <c r="L326" s="20">
        <v>2242300</v>
      </c>
      <c r="M326" s="19">
        <v>2433086</v>
      </c>
      <c r="N326" s="19">
        <v>1764881</v>
      </c>
      <c r="O326" s="20">
        <v>6440267</v>
      </c>
      <c r="P326" s="20">
        <v>2476223</v>
      </c>
      <c r="Q326" s="19">
        <v>2586972</v>
      </c>
      <c r="R326" s="19">
        <v>5451346</v>
      </c>
      <c r="S326" s="20">
        <v>10514541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181908452</v>
      </c>
      <c r="E327" s="19">
        <v>197991681</v>
      </c>
      <c r="F327" s="19">
        <v>107502362</v>
      </c>
      <c r="G327" s="21">
        <f>IF(($E327     =0),0,($F327     /$E327     ))</f>
        <v>0.54296403493841738</v>
      </c>
      <c r="H327" s="20">
        <v>1504333</v>
      </c>
      <c r="I327" s="19">
        <v>20642379</v>
      </c>
      <c r="J327" s="19">
        <v>4400096</v>
      </c>
      <c r="K327" s="20">
        <v>26546808</v>
      </c>
      <c r="L327" s="20">
        <v>14629921</v>
      </c>
      <c r="M327" s="19">
        <v>7628794</v>
      </c>
      <c r="N327" s="19">
        <v>15668899</v>
      </c>
      <c r="O327" s="20">
        <v>37927614</v>
      </c>
      <c r="P327" s="20">
        <v>16889553</v>
      </c>
      <c r="Q327" s="19">
        <v>11510139</v>
      </c>
      <c r="R327" s="19">
        <v>14628248</v>
      </c>
      <c r="S327" s="20">
        <v>43027940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172584854</v>
      </c>
      <c r="E328" s="19">
        <v>137049828</v>
      </c>
      <c r="F328" s="19">
        <v>107149082</v>
      </c>
      <c r="G328" s="21">
        <f>IF(($E328     =0),0,($F328     /$E328     ))</f>
        <v>0.78182573129533584</v>
      </c>
      <c r="H328" s="20">
        <v>63422527</v>
      </c>
      <c r="I328" s="19">
        <v>985797</v>
      </c>
      <c r="J328" s="19">
        <v>3404836</v>
      </c>
      <c r="K328" s="20">
        <v>67813160</v>
      </c>
      <c r="L328" s="20">
        <v>4347481</v>
      </c>
      <c r="M328" s="19">
        <v>4702239</v>
      </c>
      <c r="N328" s="19">
        <v>6782639</v>
      </c>
      <c r="O328" s="20">
        <v>15832359</v>
      </c>
      <c r="P328" s="20">
        <v>5802347</v>
      </c>
      <c r="Q328" s="19">
        <v>10355889</v>
      </c>
      <c r="R328" s="19">
        <v>7345327</v>
      </c>
      <c r="S328" s="20">
        <v>23503563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108921286</v>
      </c>
      <c r="E329" s="19">
        <v>111005257</v>
      </c>
      <c r="F329" s="19">
        <v>18992850</v>
      </c>
      <c r="G329" s="21">
        <f>IF(($E329     =0),0,($F329     /$E329     ))</f>
        <v>0.17109865346287159</v>
      </c>
      <c r="H329" s="20">
        <v>0</v>
      </c>
      <c r="I329" s="19">
        <v>337917</v>
      </c>
      <c r="J329" s="19">
        <v>4091513</v>
      </c>
      <c r="K329" s="20">
        <v>4429430</v>
      </c>
      <c r="L329" s="20">
        <v>18200</v>
      </c>
      <c r="M329" s="19">
        <v>0</v>
      </c>
      <c r="N329" s="19">
        <v>188217</v>
      </c>
      <c r="O329" s="20">
        <v>206417</v>
      </c>
      <c r="P329" s="20">
        <v>3404132</v>
      </c>
      <c r="Q329" s="19">
        <v>-8248297</v>
      </c>
      <c r="R329" s="19">
        <v>19201168</v>
      </c>
      <c r="S329" s="20">
        <v>14357003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2056229913</v>
      </c>
      <c r="E330" s="12">
        <f>SUM(E322:E329)</f>
        <v>2382501325</v>
      </c>
      <c r="F330" s="12">
        <f>SUM(F322:F329)</f>
        <v>1323337221</v>
      </c>
      <c r="G330" s="14">
        <f>IF(($E330     =0),0,($F330     /$E330     ))</f>
        <v>0.55544028753058516</v>
      </c>
      <c r="H330" s="13">
        <f>SUM(H322:H329)</f>
        <v>108412152</v>
      </c>
      <c r="I330" s="12">
        <f>SUM(I322:I329)</f>
        <v>172057264</v>
      </c>
      <c r="J330" s="12">
        <f>SUM(J322:J329)</f>
        <v>135062674</v>
      </c>
      <c r="K330" s="13">
        <f>SUM(K322:K329)</f>
        <v>415532090</v>
      </c>
      <c r="L330" s="13">
        <f>SUM(L322:L329)</f>
        <v>186673254</v>
      </c>
      <c r="M330" s="12">
        <f>SUM(M322:M329)</f>
        <v>97140407</v>
      </c>
      <c r="N330" s="12">
        <f>SUM(N322:N329)</f>
        <v>215401882</v>
      </c>
      <c r="O330" s="13">
        <f>SUM(O322:O329)</f>
        <v>499215543</v>
      </c>
      <c r="P330" s="13">
        <f>SUM(P322:P329)</f>
        <v>121187489</v>
      </c>
      <c r="Q330" s="12">
        <f>SUM(Q322:Q329)</f>
        <v>75674079</v>
      </c>
      <c r="R330" s="12">
        <f>SUM(R322:R329)</f>
        <v>211728020</v>
      </c>
      <c r="S330" s="13">
        <f>SUM(S322:S329)</f>
        <v>408589588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43260170</v>
      </c>
      <c r="E331" s="19">
        <v>42870598</v>
      </c>
      <c r="F331" s="19">
        <v>26434691</v>
      </c>
      <c r="G331" s="21">
        <f>IF(($E331     =0),0,($F331     /$E331     ))</f>
        <v>0.61661586805950319</v>
      </c>
      <c r="H331" s="20">
        <v>19966419</v>
      </c>
      <c r="I331" s="19">
        <v>1277111</v>
      </c>
      <c r="J331" s="19">
        <v>935100</v>
      </c>
      <c r="K331" s="20">
        <v>22178630</v>
      </c>
      <c r="L331" s="20">
        <v>1321387</v>
      </c>
      <c r="M331" s="19">
        <v>574663</v>
      </c>
      <c r="N331" s="19">
        <v>577013</v>
      </c>
      <c r="O331" s="20">
        <v>2473063</v>
      </c>
      <c r="P331" s="20">
        <v>654258</v>
      </c>
      <c r="Q331" s="19">
        <v>0</v>
      </c>
      <c r="R331" s="19">
        <v>1128740</v>
      </c>
      <c r="S331" s="20">
        <v>1782998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20497115</v>
      </c>
      <c r="E332" s="19">
        <v>23891040</v>
      </c>
      <c r="F332" s="19">
        <v>12535080</v>
      </c>
      <c r="G332" s="21">
        <f>IF(($E332     =0),0,($F332     /$E332     ))</f>
        <v>0.52467703373314845</v>
      </c>
      <c r="H332" s="20">
        <v>216500</v>
      </c>
      <c r="I332" s="19">
        <v>0</v>
      </c>
      <c r="J332" s="19">
        <v>6779525</v>
      </c>
      <c r="K332" s="20">
        <v>6996025</v>
      </c>
      <c r="L332" s="20">
        <v>432434</v>
      </c>
      <c r="M332" s="19">
        <v>1928690</v>
      </c>
      <c r="N332" s="19">
        <v>966152</v>
      </c>
      <c r="O332" s="20">
        <v>3327276</v>
      </c>
      <c r="P332" s="20">
        <v>578586</v>
      </c>
      <c r="Q332" s="19">
        <v>1494362</v>
      </c>
      <c r="R332" s="19">
        <v>138831</v>
      </c>
      <c r="S332" s="20">
        <v>2211779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62018291</v>
      </c>
      <c r="E333" s="19">
        <v>65145305</v>
      </c>
      <c r="F333" s="19">
        <v>24690368</v>
      </c>
      <c r="G333" s="21">
        <f>IF(($E333     =0),0,($F333     /$E333     ))</f>
        <v>0.37900456525608406</v>
      </c>
      <c r="H333" s="20">
        <v>0</v>
      </c>
      <c r="I333" s="19">
        <v>2385841</v>
      </c>
      <c r="J333" s="19">
        <v>930185</v>
      </c>
      <c r="K333" s="20">
        <v>3316026</v>
      </c>
      <c r="L333" s="20">
        <v>3009059</v>
      </c>
      <c r="M333" s="19">
        <v>2450752</v>
      </c>
      <c r="N333" s="19">
        <v>779317</v>
      </c>
      <c r="O333" s="20">
        <v>6239128</v>
      </c>
      <c r="P333" s="20">
        <v>2244106</v>
      </c>
      <c r="Q333" s="19">
        <v>4271416</v>
      </c>
      <c r="R333" s="19">
        <v>8619692</v>
      </c>
      <c r="S333" s="20">
        <v>15135214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2056957</v>
      </c>
      <c r="E334" s="19">
        <v>4953618</v>
      </c>
      <c r="F334" s="19">
        <v>339571</v>
      </c>
      <c r="G334" s="21">
        <f>IF(($E334     =0),0,($F334     /$E334     ))</f>
        <v>6.8550098130295875E-2</v>
      </c>
      <c r="H334" s="20">
        <v>0</v>
      </c>
      <c r="I334" s="19">
        <v>0</v>
      </c>
      <c r="J334" s="19">
        <v>264173</v>
      </c>
      <c r="K334" s="20">
        <v>264173</v>
      </c>
      <c r="L334" s="20">
        <v>23227</v>
      </c>
      <c r="M334" s="19">
        <v>9000</v>
      </c>
      <c r="N334" s="19">
        <v>0</v>
      </c>
      <c r="O334" s="20">
        <v>32227</v>
      </c>
      <c r="P334" s="20">
        <v>17616</v>
      </c>
      <c r="Q334" s="19">
        <v>1823</v>
      </c>
      <c r="R334" s="19">
        <v>23732</v>
      </c>
      <c r="S334" s="20">
        <v>43171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127832533</v>
      </c>
      <c r="E335" s="12">
        <f>SUM(E331:E334)</f>
        <v>136860561</v>
      </c>
      <c r="F335" s="12">
        <f>SUM(F331:F334)</f>
        <v>63999710</v>
      </c>
      <c r="G335" s="14">
        <f>IF(($E335     =0),0,($F335     /$E335     ))</f>
        <v>0.46762712013141611</v>
      </c>
      <c r="H335" s="13">
        <f>SUM(H331:H334)</f>
        <v>20182919</v>
      </c>
      <c r="I335" s="12">
        <f>SUM(I331:I334)</f>
        <v>3662952</v>
      </c>
      <c r="J335" s="12">
        <f>SUM(J331:J334)</f>
        <v>8908983</v>
      </c>
      <c r="K335" s="13">
        <f>SUM(K331:K334)</f>
        <v>32754854</v>
      </c>
      <c r="L335" s="13">
        <f>SUM(L331:L334)</f>
        <v>4786107</v>
      </c>
      <c r="M335" s="12">
        <f>SUM(M331:M334)</f>
        <v>4963105</v>
      </c>
      <c r="N335" s="12">
        <f>SUM(N331:N334)</f>
        <v>2322482</v>
      </c>
      <c r="O335" s="13">
        <f>SUM(O331:O334)</f>
        <v>12071694</v>
      </c>
      <c r="P335" s="13">
        <f>SUM(P331:P334)</f>
        <v>3494566</v>
      </c>
      <c r="Q335" s="12">
        <f>SUM(Q331:Q334)</f>
        <v>5767601</v>
      </c>
      <c r="R335" s="12">
        <f>SUM(R331:R334)</f>
        <v>9910995</v>
      </c>
      <c r="S335" s="13">
        <f>SUM(S331:S334)</f>
        <v>19173162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18438947447</v>
      </c>
      <c r="E336" s="12">
        <f>SUM(E300,E302:E307,E309:E314,E316:E320,E322:E329,E331:E334)</f>
        <v>19438049989</v>
      </c>
      <c r="F336" s="12">
        <f>SUM(F300,F302:F307,F309:F314,F316:F320,F322:F329,F331:F334)</f>
        <v>10257452044</v>
      </c>
      <c r="G336" s="14">
        <f>IF(($E336     =0),0,($F336     /$E336     ))</f>
        <v>0.5276996432154818</v>
      </c>
      <c r="H336" s="13">
        <f>SUM(H300,H302:H307,H309:H314,H316:H320,H322:H329,H331:H334)</f>
        <v>425572633</v>
      </c>
      <c r="I336" s="12">
        <f>SUM(I300,I302:I307,I309:I314,I316:I320,I322:I329,I331:I334)</f>
        <v>909543164</v>
      </c>
      <c r="J336" s="12">
        <f>SUM(J300,J302:J307,J309:J314,J316:J320,J322:J329,J331:J334)</f>
        <v>1177822861</v>
      </c>
      <c r="K336" s="13">
        <f>SUM(K300,K302:K307,K309:K314,K316:K320,K322:K329,K331:K334)</f>
        <v>2512938658</v>
      </c>
      <c r="L336" s="13">
        <f>SUM(L300,L302:L307,L309:L314,L316:L320,L322:L329,L331:L334)</f>
        <v>1429682670</v>
      </c>
      <c r="M336" s="12">
        <f>SUM(M300,M302:M307,M309:M314,M316:M320,M322:M329,M331:M334)</f>
        <v>1293148360</v>
      </c>
      <c r="N336" s="12">
        <f>SUM(N300,N302:N307,N309:N314,N316:N320,N322:N329,N331:N334)</f>
        <v>1728634286</v>
      </c>
      <c r="O336" s="13">
        <f>SUM(O300,O302:O307,O309:O314,O316:O320,O322:O329,O331:O334)</f>
        <v>4451465316</v>
      </c>
      <c r="P336" s="13">
        <f>SUM(P300,P302:P307,P309:P314,P316:P320,P322:P329,P331:P334)</f>
        <v>581318674</v>
      </c>
      <c r="Q336" s="12">
        <f>SUM(Q300,Q302:Q307,Q309:Q314,Q316:Q320,Q322:Q329,Q331:Q334)</f>
        <v>1076075266</v>
      </c>
      <c r="R336" s="12">
        <f>SUM(R300,R302:R307,R309:R314,R316:R320,R322:R329,R331:R334)</f>
        <v>1635654130</v>
      </c>
      <c r="S336" s="13">
        <f>SUM(S300,S302:S307,S309:S314,S316:S320,S322:S329,S331:S334)</f>
        <v>3293048070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78879394125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83903641684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41034739885</v>
      </c>
      <c r="G337" s="7">
        <f>IF(($E337     =0),0,($F337     /$E337     ))</f>
        <v>0.48906983131371184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1100084021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867519479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3566962766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5534566266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9331836473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5464273279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7788543722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22584653474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2824319517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3784148903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6307051725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12915520145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4800E3-21BF-47DA-9972-5BAC81D8DF67}"/>
</file>

<file path=customXml/itemProps2.xml><?xml version="1.0" encoding="utf-8"?>
<ds:datastoreItem xmlns:ds="http://schemas.openxmlformats.org/officeDocument/2006/customXml" ds:itemID="{182D67C7-555A-46F6-8768-0EDEC31FD482}"/>
</file>

<file path=customXml/itemProps3.xml><?xml version="1.0" encoding="utf-8"?>
<ds:datastoreItem xmlns:ds="http://schemas.openxmlformats.org/officeDocument/2006/customXml" ds:itemID="{BE35498E-78DF-4CD6-8AA1-15D2C6B86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2026-05-13T14:06:19Z</dcterms:created>
  <dcterms:modified xsi:type="dcterms:W3CDTF">2026-05-13T14:07:19Z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